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" sheetId="1" r:id="rId1"/>
    <sheet name="стр.2_5" sheetId="2" r:id="rId2"/>
  </sheets>
  <definedNames>
    <definedName name="_xlnm.Print_Area" localSheetId="0">'стр.1'!$A$1:$GD$33</definedName>
    <definedName name="_xlnm.Print_Area" localSheetId="1">'стр.2_5'!$A$1:$GH$153</definedName>
  </definedNames>
  <calcPr fullCalcOnLoad="1"/>
</workbook>
</file>

<file path=xl/sharedStrings.xml><?xml version="1.0" encoding="utf-8"?>
<sst xmlns="http://schemas.openxmlformats.org/spreadsheetml/2006/main" count="244" uniqueCount="140">
  <si>
    <t>№ 
п/п</t>
  </si>
  <si>
    <t>в том числе: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</si>
  <si>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</si>
  <si>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</si>
  <si>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</si>
  <si>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</si>
  <si>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</si>
  <si>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</si>
  <si>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</si>
  <si>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</si>
  <si>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</si>
  <si>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</si>
  <si>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Наименование расходов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</si>
  <si>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</si>
  <si>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</si>
  <si>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</si>
  <si>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</si>
  <si>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</si>
  <si>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</si>
  <si>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</si>
  <si>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</si>
  <si>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</si>
  <si>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</si>
  <si>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</si>
  <si>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</si>
  <si>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</si>
  <si>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</si>
  <si>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</si>
  <si>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</si>
  <si>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</si>
  <si>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</si>
  <si>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</si>
  <si>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</si>
  <si>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</si>
  <si>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</si>
  <si>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</si>
  <si>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</si>
  <si>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</si>
  <si>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</si>
  <si>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</si>
  <si>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</si>
  <si>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</si>
  <si>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</si>
  <si>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</si>
  <si>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</si>
  <si>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</si>
  <si>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</si>
  <si>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</si>
  <si>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</si>
  <si>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</si>
  <si>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</si>
  <si>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</si>
  <si>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</si>
  <si>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</si>
  <si>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</si>
  <si>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</si>
  <si>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</si>
  <si>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t>Средняя стоимость, руб.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</si>
  <si>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</si>
  <si>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</si>
  <si>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</si>
  <si>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4</t>
  </si>
  <si>
    <t>(муниципального) задания из бюджета субъекта РФ, местного бюджета</t>
  </si>
  <si>
    <t>5</t>
  </si>
  <si>
    <t xml:space="preserve">321 - соцальные и иные выплаты  </t>
  </si>
  <si>
    <t xml:space="preserve">количество </t>
  </si>
  <si>
    <t xml:space="preserve">Размер услуги </t>
  </si>
  <si>
    <t>Организация отдыха и оздоровления и занятости детей и подростков (путевки)</t>
  </si>
  <si>
    <t xml:space="preserve">851 - уплата налога на имущество организаций и земельного налога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</si>
  <si>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</si>
  <si>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</si>
  <si>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</si>
  <si>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>853 - уплата иных платежей</t>
  </si>
  <si>
    <t xml:space="preserve">Количество требований </t>
  </si>
  <si>
    <t xml:space="preserve">Тепло </t>
  </si>
  <si>
    <t xml:space="preserve">Электроэнергия </t>
  </si>
  <si>
    <t xml:space="preserve">Итого средства местного бюджета : </t>
  </si>
  <si>
    <t>Сумма, руб.  (областной бюджет)
(гр. 2 x гр. 3)</t>
  </si>
  <si>
    <t>Стоимость 
работ (услуг), 
руб.(областной бюджет)</t>
  </si>
  <si>
    <t>Стоимость 
работ (услуг), 
руб.(местный бюджет)</t>
  </si>
  <si>
    <t>Сумма, руб.  (местный бюджет)
(гр. 4 x гр. 5 x 
гр. 6)</t>
  </si>
  <si>
    <t>Сумма, руб.  (областной бюджет)(гр. 3 x гр. 4 x гр.5)</t>
  </si>
  <si>
    <t>Сумма, руб. (местный бюджет) 
(гр. 3 x гр. 4 x 
гр. 5)</t>
  </si>
  <si>
    <t>Сумма, руб (местный бюджет)</t>
  </si>
  <si>
    <t>Сумма, руб(местный бюджет)</t>
  </si>
  <si>
    <t>Сумма исчисленного 
налога, подлежащего 
уплате, руб. 
(гр. 3 x гр. 4 / 100)(местный бюджет)</t>
  </si>
  <si>
    <t>Общая сумма выплат, руб.  (местный бюджет)
(гр. 3 x гр. 4)</t>
  </si>
  <si>
    <t>Общая сумма выплат, руб.  (областной бюджет)
(гр. 3 x гр. 4)</t>
  </si>
  <si>
    <t>111 - Фонд оплаты труда учреждений</t>
  </si>
  <si>
    <t xml:space="preserve">(муниципального) задания из бюджета субъекта РФ, областной бюджет </t>
  </si>
  <si>
    <t>Субсидии, предостовляемые в соответствии с абзацем вторым п.1 ст78.1 БК РФ(иные цели)</t>
  </si>
  <si>
    <t>местный бюджет</t>
  </si>
  <si>
    <t>Пособие по уходу за ребенком</t>
  </si>
  <si>
    <t xml:space="preserve">Услуги связи </t>
  </si>
  <si>
    <t>За счет средств муниципального бюджета</t>
  </si>
  <si>
    <t>Размер базы 
для начисления страховых взносов (областной бюджет), руб</t>
  </si>
  <si>
    <t>Размер базы 
для начисления страховых взносов, (муниц. бюджет), руб.</t>
  </si>
  <si>
    <t>Сумма взноса (обл.б.), руб</t>
  </si>
  <si>
    <t>Сумма 
взноса (муниц.б.),
руб.</t>
  </si>
  <si>
    <t>Водоснабжение, водоотведение</t>
  </si>
  <si>
    <t>Периодический медицинский осмотр</t>
  </si>
  <si>
    <t xml:space="preserve">Питание </t>
  </si>
  <si>
    <t>Питание (софинансирование)</t>
  </si>
  <si>
    <t xml:space="preserve">Игрушки </t>
  </si>
  <si>
    <t xml:space="preserve">Медикаменты </t>
  </si>
  <si>
    <t xml:space="preserve">Прочее </t>
  </si>
  <si>
    <t xml:space="preserve">Заведующая </t>
  </si>
  <si>
    <t>Руководитель МУ "ЦО УО БК МР"</t>
  </si>
  <si>
    <t>Д.И. Быкова</t>
  </si>
  <si>
    <t>Вспомогательный персонал</t>
  </si>
  <si>
    <t>Итого областной бюджет</t>
  </si>
  <si>
    <t>Источник финансирования</t>
  </si>
  <si>
    <t>Административно-управленческий, воспитательный персонал</t>
  </si>
  <si>
    <t>областной  бюджет</t>
  </si>
  <si>
    <t xml:space="preserve">Итого местный бюджет </t>
  </si>
  <si>
    <t xml:space="preserve">Итого </t>
  </si>
  <si>
    <t>Муниципальное бюджетное дошкольное общеобразовательное учреждение "Детский сад с.Большая Гусиха Базарно-Карабулакского муниципального района                                Саратовской области"</t>
  </si>
  <si>
    <t xml:space="preserve">Заработная плата  (тарификация на 01.09.2018г.) за месяц, руб.    </t>
  </si>
  <si>
    <t>Доведение до МРОТ</t>
  </si>
  <si>
    <t>Оплата труда всего за 1 месяц (гр4+гр5)</t>
  </si>
  <si>
    <t>Объем финансирования на 2019 год, руб. (гр.6 х 12 мес)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</si>
  <si>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</si>
  <si>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>Субсидии на финансовое обеспечение выполнения муниципального задания из бюджета субъекта РФ, местного бюджета</t>
  </si>
  <si>
    <t xml:space="preserve">Налог на имущество </t>
  </si>
  <si>
    <t>3. 2. Расчет (обоснование) расходов на уплату налога на имущество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</si>
  <si>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</si>
  <si>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</si>
  <si>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коммунальных услуг</t>
  </si>
  <si>
    <t>4.3. Расчет (обоснование) расходов на оплату работ, услуг по содержанию имущества</t>
  </si>
  <si>
    <t xml:space="preserve">Техническое обслуживание газовых сетей </t>
  </si>
  <si>
    <t xml:space="preserve">Обслуживание системы видеонаблюдения </t>
  </si>
  <si>
    <t>Техническое обслуживание пожарной сигнализации</t>
  </si>
  <si>
    <t>4.4. Расчет (обоснование) расходов на оплату прочих работ, услуг</t>
  </si>
  <si>
    <t xml:space="preserve">Охрана объекта </t>
  </si>
  <si>
    <t>Курсы повышения квалификации по системе закупок</t>
  </si>
  <si>
    <t xml:space="preserve">Антивирус, цифровая электронная подпись </t>
  </si>
  <si>
    <t>4.5. Расчет (обоснование) расходов на приобретение основных средств, материальных запасов</t>
  </si>
  <si>
    <t xml:space="preserve">Сумма, руб. (местный бюджет)
</t>
  </si>
  <si>
    <t xml:space="preserve">Мягкий инвентарь </t>
  </si>
  <si>
    <t>Г.В. Кормилина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</si>
</sst>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 ;\-#,##0.00\ 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 vertical="top"/>
    </xf>
    <xf numFmtId="0" fontId="1" fillId="33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10" fillId="33" borderId="0" xfId="0" applyNumberFormat="1" applyFont="1" applyFill="1" applyBorder="1" applyAlignment="1">
      <alignment horizontal="left"/>
    </xf>
    <xf numFmtId="171" fontId="5" fillId="0" borderId="16" xfId="58" applyFont="1" applyFill="1" applyBorder="1" applyAlignment="1">
      <alignment horizontal="center" vertical="center"/>
    </xf>
    <xf numFmtId="171" fontId="5" fillId="0" borderId="16" xfId="58" applyFont="1" applyFill="1" applyBorder="1" applyAlignment="1">
      <alignment vertical="center"/>
    </xf>
    <xf numFmtId="171" fontId="5" fillId="0" borderId="10" xfId="58" applyFont="1" applyFill="1" applyBorder="1" applyAlignment="1">
      <alignment horizontal="center" vertical="center"/>
    </xf>
    <xf numFmtId="171" fontId="5" fillId="0" borderId="14" xfId="58" applyFont="1" applyFill="1" applyBorder="1" applyAlignment="1">
      <alignment horizontal="center" vertical="center"/>
    </xf>
    <xf numFmtId="171" fontId="5" fillId="0" borderId="17" xfId="58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71" fontId="4" fillId="0" borderId="16" xfId="58" applyFont="1" applyFill="1" applyBorder="1" applyAlignment="1">
      <alignment horizontal="right" vertical="center"/>
    </xf>
    <xf numFmtId="171" fontId="5" fillId="0" borderId="16" xfId="58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/>
    </xf>
    <xf numFmtId="171" fontId="4" fillId="0" borderId="16" xfId="58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171" fontId="4" fillId="0" borderId="10" xfId="58" applyFont="1" applyFill="1" applyBorder="1" applyAlignment="1">
      <alignment horizontal="center" vertical="center"/>
    </xf>
    <xf numFmtId="171" fontId="4" fillId="0" borderId="14" xfId="58" applyFont="1" applyFill="1" applyBorder="1" applyAlignment="1">
      <alignment horizontal="center" vertical="center"/>
    </xf>
    <xf numFmtId="171" fontId="4" fillId="0" borderId="17" xfId="58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71" fontId="9" fillId="0" borderId="10" xfId="58" applyFont="1" applyBorder="1" applyAlignment="1">
      <alignment horizontal="center" vertical="center" wrapText="1"/>
    </xf>
    <xf numFmtId="171" fontId="9" fillId="0" borderId="14" xfId="58" applyFont="1" applyBorder="1" applyAlignment="1">
      <alignment horizontal="center" vertical="center" wrapText="1"/>
    </xf>
    <xf numFmtId="171" fontId="9" fillId="0" borderId="17" xfId="58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171" fontId="1" fillId="33" borderId="10" xfId="58" applyFont="1" applyFill="1" applyBorder="1" applyAlignment="1">
      <alignment horizontal="center" vertical="center" wrapText="1"/>
    </xf>
    <xf numFmtId="171" fontId="1" fillId="33" borderId="14" xfId="58" applyFont="1" applyFill="1" applyBorder="1" applyAlignment="1">
      <alignment horizontal="center" vertical="center" wrapText="1"/>
    </xf>
    <xf numFmtId="171" fontId="1" fillId="33" borderId="17" xfId="58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left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right" vertical="center"/>
    </xf>
    <xf numFmtId="49" fontId="9" fillId="33" borderId="17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left"/>
    </xf>
    <xf numFmtId="0" fontId="10" fillId="33" borderId="15" xfId="0" applyNumberFormat="1" applyFont="1" applyFill="1" applyBorder="1" applyAlignment="1">
      <alignment horizontal="left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171" fontId="1" fillId="0" borderId="16" xfId="58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171" fontId="1" fillId="0" borderId="10" xfId="58" applyFont="1" applyFill="1" applyBorder="1" applyAlignment="1">
      <alignment horizontal="right" vertical="center"/>
    </xf>
    <xf numFmtId="171" fontId="1" fillId="0" borderId="14" xfId="58" applyFont="1" applyFill="1" applyBorder="1" applyAlignment="1">
      <alignment horizontal="right" vertical="center"/>
    </xf>
    <xf numFmtId="171" fontId="1" fillId="0" borderId="17" xfId="58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171" fontId="1" fillId="0" borderId="10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171" fontId="1" fillId="33" borderId="10" xfId="58" applyFont="1" applyFill="1" applyBorder="1" applyAlignment="1">
      <alignment horizontal="center" vertical="center"/>
    </xf>
    <xf numFmtId="171" fontId="1" fillId="33" borderId="14" xfId="58" applyFont="1" applyFill="1" applyBorder="1" applyAlignment="1">
      <alignment horizontal="center" vertical="center"/>
    </xf>
    <xf numFmtId="171" fontId="1" fillId="33" borderId="17" xfId="58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right" vertical="center"/>
    </xf>
    <xf numFmtId="0" fontId="1" fillId="33" borderId="14" xfId="0" applyNumberFormat="1" applyFont="1" applyFill="1" applyBorder="1" applyAlignment="1">
      <alignment horizontal="right" vertical="center"/>
    </xf>
    <xf numFmtId="0" fontId="1" fillId="33" borderId="17" xfId="0" applyNumberFormat="1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/>
    </xf>
    <xf numFmtId="0" fontId="1" fillId="33" borderId="16" xfId="0" applyNumberFormat="1" applyFont="1" applyFill="1" applyBorder="1" applyAlignment="1">
      <alignment horizontal="left" vertical="center" wrapText="1"/>
    </xf>
    <xf numFmtId="171" fontId="1" fillId="33" borderId="16" xfId="58" applyFont="1" applyFill="1" applyBorder="1" applyAlignment="1">
      <alignment horizontal="center" vertical="center"/>
    </xf>
    <xf numFmtId="171" fontId="1" fillId="0" borderId="16" xfId="0" applyNumberFormat="1" applyFont="1" applyBorder="1" applyAlignment="1">
      <alignment horizontal="center" vertical="center"/>
    </xf>
    <xf numFmtId="171" fontId="1" fillId="0" borderId="10" xfId="58" applyFont="1" applyBorder="1" applyAlignment="1">
      <alignment horizontal="center" vertical="top"/>
    </xf>
    <xf numFmtId="171" fontId="1" fillId="0" borderId="14" xfId="58" applyFont="1" applyBorder="1" applyAlignment="1">
      <alignment horizontal="center" vertical="top"/>
    </xf>
    <xf numFmtId="171" fontId="1" fillId="0" borderId="17" xfId="58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171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right" vertical="center" wrapText="1"/>
    </xf>
    <xf numFmtId="173" fontId="1" fillId="0" borderId="14" xfId="0" applyNumberFormat="1" applyFont="1" applyBorder="1" applyAlignment="1">
      <alignment horizontal="right" vertical="center" wrapText="1"/>
    </xf>
    <xf numFmtId="173" fontId="1" fillId="0" borderId="17" xfId="0" applyNumberFormat="1" applyFont="1" applyBorder="1" applyAlignment="1">
      <alignment horizontal="right" vertical="center" wrapText="1"/>
    </xf>
    <xf numFmtId="171" fontId="1" fillId="0" borderId="10" xfId="58" applyFont="1" applyBorder="1" applyAlignment="1">
      <alignment horizontal="center" vertical="center"/>
    </xf>
    <xf numFmtId="171" fontId="1" fillId="0" borderId="14" xfId="58" applyFont="1" applyBorder="1" applyAlignment="1">
      <alignment horizontal="center" vertical="center"/>
    </xf>
    <xf numFmtId="171" fontId="1" fillId="0" borderId="17" xfId="58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173" fontId="1" fillId="0" borderId="10" xfId="0" applyNumberFormat="1" applyFont="1" applyBorder="1" applyAlignment="1">
      <alignment horizontal="left" vertical="center" wrapText="1" indent="2"/>
    </xf>
    <xf numFmtId="173" fontId="1" fillId="0" borderId="14" xfId="0" applyNumberFormat="1" applyFont="1" applyBorder="1" applyAlignment="1">
      <alignment horizontal="left" vertical="center" wrapText="1" indent="2"/>
    </xf>
    <xf numFmtId="173" fontId="1" fillId="0" borderId="17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right" vertical="center" wrapText="1"/>
    </xf>
    <xf numFmtId="173" fontId="1" fillId="0" borderId="13" xfId="0" applyNumberFormat="1" applyFont="1" applyBorder="1" applyAlignment="1">
      <alignment horizontal="right" vertical="center" wrapText="1"/>
    </xf>
    <xf numFmtId="173" fontId="1" fillId="0" borderId="21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3" fontId="1" fillId="0" borderId="15" xfId="0" applyNumberFormat="1" applyFont="1" applyBorder="1" applyAlignment="1">
      <alignment horizontal="right" vertical="center" wrapText="1"/>
    </xf>
    <xf numFmtId="173" fontId="1" fillId="0" borderId="22" xfId="0" applyNumberFormat="1" applyFont="1" applyBorder="1" applyAlignment="1">
      <alignment horizontal="right" vertical="center" wrapText="1"/>
    </xf>
    <xf numFmtId="171" fontId="1" fillId="33" borderId="12" xfId="58" applyFont="1" applyFill="1" applyBorder="1" applyAlignment="1">
      <alignment horizontal="center" vertical="center"/>
    </xf>
    <xf numFmtId="171" fontId="1" fillId="33" borderId="13" xfId="58" applyFont="1" applyFill="1" applyBorder="1" applyAlignment="1">
      <alignment horizontal="center" vertical="center"/>
    </xf>
    <xf numFmtId="171" fontId="1" fillId="33" borderId="21" xfId="58" applyFont="1" applyFill="1" applyBorder="1" applyAlignment="1">
      <alignment horizontal="center" vertical="center"/>
    </xf>
    <xf numFmtId="171" fontId="1" fillId="33" borderId="11" xfId="58" applyFont="1" applyFill="1" applyBorder="1" applyAlignment="1">
      <alignment horizontal="center" vertical="center"/>
    </xf>
    <xf numFmtId="171" fontId="1" fillId="33" borderId="15" xfId="58" applyFont="1" applyFill="1" applyBorder="1" applyAlignment="1">
      <alignment horizontal="center" vertical="center"/>
    </xf>
    <xf numFmtId="171" fontId="1" fillId="33" borderId="22" xfId="58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wrapText="1"/>
    </xf>
    <xf numFmtId="0" fontId="9" fillId="0" borderId="15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/>
    </xf>
    <xf numFmtId="171" fontId="9" fillId="33" borderId="10" xfId="58" applyFont="1" applyFill="1" applyBorder="1" applyAlignment="1">
      <alignment horizontal="center" vertical="center"/>
    </xf>
    <xf numFmtId="171" fontId="9" fillId="33" borderId="14" xfId="58" applyFont="1" applyFill="1" applyBorder="1" applyAlignment="1">
      <alignment horizontal="center" vertical="center"/>
    </xf>
    <xf numFmtId="171" fontId="9" fillId="33" borderId="17" xfId="58" applyFont="1" applyFill="1" applyBorder="1" applyAlignment="1">
      <alignment horizontal="center" vertical="center"/>
    </xf>
    <xf numFmtId="171" fontId="9" fillId="33" borderId="16" xfId="58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0" fontId="1" fillId="33" borderId="17" xfId="0" applyNumberFormat="1" applyFont="1" applyFill="1" applyBorder="1" applyAlignment="1">
      <alignment horizontal="center" vertical="top"/>
    </xf>
    <xf numFmtId="0" fontId="1" fillId="33" borderId="16" xfId="0" applyNumberFormat="1" applyFont="1" applyFill="1" applyBorder="1" applyAlignment="1">
      <alignment horizontal="center" vertical="top"/>
    </xf>
    <xf numFmtId="49" fontId="10" fillId="33" borderId="15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left" vertical="center" wrapText="1"/>
    </xf>
    <xf numFmtId="173" fontId="1" fillId="0" borderId="14" xfId="0" applyNumberFormat="1" applyFont="1" applyBorder="1" applyAlignment="1">
      <alignment horizontal="left" vertical="center" wrapText="1"/>
    </xf>
    <xf numFmtId="173" fontId="1" fillId="0" borderId="17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21" xfId="0" applyNumberFormat="1" applyFont="1" applyBorder="1" applyAlignment="1">
      <alignment horizontal="left" vertical="center" wrapText="1" indent="2"/>
    </xf>
    <xf numFmtId="173" fontId="1" fillId="0" borderId="10" xfId="0" applyNumberFormat="1" applyFont="1" applyBorder="1" applyAlignment="1">
      <alignment horizontal="right" vertical="center" wrapText="1" indent="2"/>
    </xf>
    <xf numFmtId="173" fontId="1" fillId="0" borderId="14" xfId="0" applyNumberFormat="1" applyFont="1" applyBorder="1" applyAlignment="1">
      <alignment horizontal="right" vertical="center" wrapText="1" indent="2"/>
    </xf>
    <xf numFmtId="173" fontId="1" fillId="0" borderId="17" xfId="0" applyNumberFormat="1" applyFont="1" applyBorder="1" applyAlignment="1">
      <alignment horizontal="right" vertical="center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26"/>
  <sheetViews>
    <sheetView zoomScale="90" zoomScaleNormal="90" zoomScaleSheetLayoutView="100" zoomScalePageLayoutView="0" workbookViewId="0" topLeftCell="D1">
      <selection activeCell="D1" sqref="A1:FZ26"/>
    </sheetView>
  </sheetViews>
  <sheetFormatPr defaultColWidth="0.875" defaultRowHeight="12.75"/>
  <cols>
    <col min="1" max="23" width="0.875" style="1" customWidth="1"/>
    <col min="24" max="24" width="24.625" style="1" customWidth="1"/>
    <col min="25" max="39" width="0.875" style="1" customWidth="1"/>
    <col min="40" max="40" width="16.375" style="1" customWidth="1"/>
    <col min="41" max="43" width="23.25390625" style="1" customWidth="1"/>
    <col min="44" max="44" width="0.6171875" style="1" customWidth="1"/>
    <col min="45" max="53" width="0.875" style="1" hidden="1" customWidth="1"/>
    <col min="54" max="54" width="0.74609375" style="1" hidden="1" customWidth="1"/>
    <col min="55" max="60" width="0.875" style="1" hidden="1" customWidth="1"/>
    <col min="61" max="95" width="0.875" style="1" customWidth="1"/>
    <col min="96" max="96" width="0.37109375" style="1" customWidth="1"/>
    <col min="97" max="114" width="0.875" style="1" hidden="1" customWidth="1"/>
    <col min="115" max="115" width="0.74609375" style="1" customWidth="1"/>
    <col min="116" max="121" width="0.875" style="1" hidden="1" customWidth="1"/>
    <col min="122" max="125" width="0.875" style="1" customWidth="1"/>
    <col min="126" max="126" width="0.12890625" style="1" customWidth="1"/>
    <col min="127" max="128" width="0.875" style="1" hidden="1" customWidth="1"/>
    <col min="129" max="131" width="0.875" style="1" customWidth="1"/>
    <col min="132" max="132" width="0.37109375" style="1" customWidth="1"/>
    <col min="133" max="139" width="0.875" style="1" hidden="1" customWidth="1"/>
    <col min="140" max="140" width="0.2421875" style="1" hidden="1" customWidth="1"/>
    <col min="141" max="141" width="0.12890625" style="1" hidden="1" customWidth="1"/>
    <col min="142" max="150" width="0.875" style="1" hidden="1" customWidth="1"/>
    <col min="151" max="151" width="0.12890625" style="1" hidden="1" customWidth="1"/>
    <col min="152" max="174" width="0.875" style="1" hidden="1" customWidth="1"/>
    <col min="175" max="175" width="9.75390625" style="1" hidden="1" customWidth="1"/>
    <col min="176" max="181" width="0.875" style="1" hidden="1" customWidth="1"/>
    <col min="182" max="182" width="4.125" style="1" customWidth="1"/>
    <col min="183" max="16384" width="0.875" style="1" customWidth="1"/>
  </cols>
  <sheetData>
    <row r="1" s="9" customFormat="1" ht="12">
      <c r="DE1" s="9" t="s">
        <v>10</v>
      </c>
    </row>
    <row r="2" spans="44:182" s="9" customFormat="1" ht="47.25" customHeight="1">
      <c r="AR2" s="60" t="s">
        <v>11</v>
      </c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</row>
    <row r="3" spans="44:182" ht="3" customHeight="1"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</row>
    <row r="4" spans="44:182" s="10" customFormat="1" ht="11.25"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</row>
    <row r="5" spans="44:182" ht="12.75"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</row>
    <row r="6" s="2" customFormat="1" ht="15">
      <c r="FZ6" s="8"/>
    </row>
    <row r="8" spans="1:182" s="7" customFormat="1" ht="15.75">
      <c r="A8" s="61" t="s">
        <v>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</row>
    <row r="9" spans="1:182" ht="33" customHeight="1">
      <c r="A9" s="62" t="s">
        <v>116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</row>
    <row r="10" spans="1:182" s="2" customFormat="1" ht="15">
      <c r="A10" s="54" t="s">
        <v>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</row>
    <row r="11" ht="6" customHeight="1"/>
    <row r="12" spans="1:182" s="6" customFormat="1" ht="14.25">
      <c r="A12" s="6" t="s">
        <v>7</v>
      </c>
      <c r="X12" s="55" t="s">
        <v>88</v>
      </c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</row>
    <row r="13" spans="24:182" s="6" customFormat="1" ht="6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</row>
    <row r="14" spans="1:160" s="6" customFormat="1" ht="14.25">
      <c r="A14" s="29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59" t="s">
        <v>60</v>
      </c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</row>
    <row r="15" spans="1:160" s="6" customFormat="1" ht="14.25">
      <c r="A15" s="19" t="s">
        <v>89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1:182" s="2" customFormat="1" ht="15">
      <c r="A16" s="54" t="s">
        <v>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</row>
    <row r="17" ht="10.5" customHeight="1"/>
    <row r="18" spans="1:182" s="3" customFormat="1" ht="13.5" customHeight="1">
      <c r="A18" s="42" t="s">
        <v>0</v>
      </c>
      <c r="B18" s="42"/>
      <c r="C18" s="42"/>
      <c r="D18" s="42"/>
      <c r="E18" s="42"/>
      <c r="F18" s="42"/>
      <c r="G18" s="42" t="s">
        <v>2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 t="s">
        <v>111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 t="s">
        <v>117</v>
      </c>
      <c r="AP18" s="43" t="s">
        <v>118</v>
      </c>
      <c r="AQ18" s="43" t="s">
        <v>119</v>
      </c>
      <c r="AR18" s="42" t="s">
        <v>120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</row>
    <row r="19" spans="1:182" s="3" customFormat="1" ht="13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4"/>
      <c r="AP19" s="44"/>
      <c r="AQ19" s="44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</row>
    <row r="20" spans="1:182" s="3" customFormat="1" ht="34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5"/>
      <c r="AP20" s="45"/>
      <c r="AQ20" s="45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</row>
    <row r="21" spans="1:182" s="4" customFormat="1" ht="15.75">
      <c r="A21" s="46">
        <v>1</v>
      </c>
      <c r="B21" s="46"/>
      <c r="C21" s="46"/>
      <c r="D21" s="46"/>
      <c r="E21" s="46"/>
      <c r="F21" s="46"/>
      <c r="G21" s="46">
        <v>2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>
        <v>3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30">
        <v>4</v>
      </c>
      <c r="AP21" s="30">
        <v>5</v>
      </c>
      <c r="AQ21" s="30">
        <v>6</v>
      </c>
      <c r="AR21" s="46">
        <v>7</v>
      </c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</row>
    <row r="22" spans="1:182" s="4" customFormat="1" ht="42" customHeight="1">
      <c r="A22" s="49">
        <v>1</v>
      </c>
      <c r="B22" s="50"/>
      <c r="C22" s="50"/>
      <c r="D22" s="50"/>
      <c r="E22" s="50"/>
      <c r="F22" s="51"/>
      <c r="G22" s="53" t="s">
        <v>112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36" t="s">
        <v>113</v>
      </c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8"/>
      <c r="AO22" s="34">
        <v>61620.42</v>
      </c>
      <c r="AP22" s="34">
        <v>146.25</v>
      </c>
      <c r="AQ22" s="34">
        <f>AO22+AP22</f>
        <v>61766.67</v>
      </c>
      <c r="AR22" s="36">
        <f>AQ22*12</f>
        <v>741200.04</v>
      </c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8"/>
    </row>
    <row r="23" spans="1:182" s="5" customFormat="1" ht="24.75" customHeight="1">
      <c r="A23" s="39" t="s">
        <v>110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40">
        <f>AR22</f>
        <v>741200.04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</row>
    <row r="24" spans="1:182" s="5" customFormat="1" ht="34.5" customHeight="1">
      <c r="A24" s="52" t="s">
        <v>20</v>
      </c>
      <c r="B24" s="52"/>
      <c r="C24" s="52"/>
      <c r="D24" s="52"/>
      <c r="E24" s="52"/>
      <c r="F24" s="52"/>
      <c r="G24" s="49" t="s">
        <v>109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  <c r="Y24" s="41" t="s">
        <v>91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35">
        <v>45408.03</v>
      </c>
      <c r="AP24" s="35">
        <v>458.64</v>
      </c>
      <c r="AQ24" s="36">
        <f>AO24+AP24</f>
        <v>45866.67</v>
      </c>
      <c r="AR24" s="38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41">
        <f>AQ24*12</f>
        <v>550400.04</v>
      </c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</row>
    <row r="25" spans="1:182" s="5" customFormat="1" ht="21" customHeight="1">
      <c r="A25" s="52"/>
      <c r="B25" s="52"/>
      <c r="C25" s="52"/>
      <c r="D25" s="52"/>
      <c r="E25" s="52"/>
      <c r="F25" s="52"/>
      <c r="G25" s="42" t="s">
        <v>114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56">
        <f>BI24</f>
        <v>550400.04</v>
      </c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8"/>
    </row>
    <row r="26" spans="1:182" ht="20.25" customHeight="1">
      <c r="A26" s="47" t="s">
        <v>115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8">
        <f>Y23+Y25</f>
        <v>1291600.08</v>
      </c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</row>
  </sheetData>
  <sheetProtection/>
  <mergeCells count="34">
    <mergeCell ref="AR2:FZ5"/>
    <mergeCell ref="AQ24:AR24"/>
    <mergeCell ref="Y21:AN21"/>
    <mergeCell ref="AR21:FZ21"/>
    <mergeCell ref="A8:FZ8"/>
    <mergeCell ref="A9:FZ9"/>
    <mergeCell ref="A10:FZ10"/>
    <mergeCell ref="X12:FZ12"/>
    <mergeCell ref="A25:F25"/>
    <mergeCell ref="G25:X25"/>
    <mergeCell ref="Y25:FZ25"/>
    <mergeCell ref="A18:F20"/>
    <mergeCell ref="G18:X20"/>
    <mergeCell ref="Y14:FD14"/>
    <mergeCell ref="A16:FZ16"/>
    <mergeCell ref="AP18:AP20"/>
    <mergeCell ref="A26:X26"/>
    <mergeCell ref="Y26:FZ26"/>
    <mergeCell ref="G24:X24"/>
    <mergeCell ref="Y24:AN24"/>
    <mergeCell ref="A24:F24"/>
    <mergeCell ref="A22:F22"/>
    <mergeCell ref="G22:X22"/>
    <mergeCell ref="Y22:AN22"/>
    <mergeCell ref="AR22:FZ22"/>
    <mergeCell ref="A23:X23"/>
    <mergeCell ref="Y23:FZ23"/>
    <mergeCell ref="BI24:FZ24"/>
    <mergeCell ref="Y18:AN20"/>
    <mergeCell ref="AO18:AO20"/>
    <mergeCell ref="AR18:FZ20"/>
    <mergeCell ref="A21:F21"/>
    <mergeCell ref="G21:X21"/>
    <mergeCell ref="AQ18:AQ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F152"/>
  <sheetViews>
    <sheetView tabSelected="1" view="pageBreakPreview" zoomScale="90" zoomScaleSheetLayoutView="90" zoomScalePageLayoutView="0" workbookViewId="0" topLeftCell="A1">
      <selection activeCell="AZ5" sqref="AZ5:BQ5"/>
    </sheetView>
  </sheetViews>
  <sheetFormatPr defaultColWidth="0.875" defaultRowHeight="12" customHeight="1"/>
  <cols>
    <col min="1" max="54" width="0.875" style="2" customWidth="1"/>
    <col min="55" max="55" width="2.625" style="2" customWidth="1"/>
    <col min="56" max="70" width="0.875" style="2" customWidth="1"/>
    <col min="71" max="71" width="2.25390625" style="2" customWidth="1"/>
    <col min="72" max="156" width="0.875" style="2" customWidth="1"/>
    <col min="157" max="157" width="3.25390625" style="2" customWidth="1"/>
    <col min="158" max="170" width="0.875" style="2" customWidth="1"/>
    <col min="171" max="171" width="2.125" style="2" customWidth="1"/>
    <col min="172" max="172" width="3.75390625" style="2" customWidth="1"/>
    <col min="173" max="16384" width="0.875" style="2" customWidth="1"/>
  </cols>
  <sheetData>
    <row r="1" ht="3" customHeight="1"/>
    <row r="3" spans="1:172" s="6" customFormat="1" ht="14.25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</row>
    <row r="4" ht="10.5" customHeight="1"/>
    <row r="5" spans="1:139" s="3" customFormat="1" ht="55.5" customHeight="1">
      <c r="A5" s="202" t="s">
        <v>0</v>
      </c>
      <c r="B5" s="203"/>
      <c r="C5" s="203"/>
      <c r="D5" s="203"/>
      <c r="E5" s="203"/>
      <c r="F5" s="204"/>
      <c r="G5" s="202" t="s">
        <v>15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4"/>
      <c r="AE5" s="202" t="s">
        <v>16</v>
      </c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4"/>
      <c r="AZ5" s="202" t="s">
        <v>17</v>
      </c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4"/>
      <c r="BR5" s="202" t="s">
        <v>18</v>
      </c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4"/>
      <c r="DR5" s="202" t="s">
        <v>13</v>
      </c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4"/>
    </row>
    <row r="6" spans="1:139" s="4" customFormat="1" ht="12.75">
      <c r="A6" s="88">
        <v>1</v>
      </c>
      <c r="B6" s="88"/>
      <c r="C6" s="88"/>
      <c r="D6" s="88"/>
      <c r="E6" s="88"/>
      <c r="F6" s="88"/>
      <c r="G6" s="88">
        <v>2</v>
      </c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>
        <v>3</v>
      </c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>
        <v>4</v>
      </c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>
        <v>5</v>
      </c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>
        <v>6</v>
      </c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</row>
    <row r="7" spans="1:139" s="4" customFormat="1" ht="12.7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1"/>
      <c r="AE7" s="89" t="s">
        <v>94</v>
      </c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1"/>
    </row>
    <row r="8" spans="1:139" s="5" customFormat="1" ht="24" customHeight="1">
      <c r="A8" s="64"/>
      <c r="B8" s="64"/>
      <c r="C8" s="64"/>
      <c r="D8" s="64"/>
      <c r="E8" s="64"/>
      <c r="F8" s="64"/>
      <c r="G8" s="77" t="s">
        <v>92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9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>
        <f>AE8*AZ8*BR8</f>
        <v>0</v>
      </c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</row>
    <row r="9" spans="1:139" s="5" customFormat="1" ht="15" customHeight="1">
      <c r="A9" s="64"/>
      <c r="B9" s="64"/>
      <c r="C9" s="64"/>
      <c r="D9" s="64"/>
      <c r="E9" s="64"/>
      <c r="F9" s="64"/>
      <c r="G9" s="129" t="s">
        <v>3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30"/>
      <c r="AE9" s="123" t="s">
        <v>4</v>
      </c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 t="s">
        <v>4</v>
      </c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 t="s">
        <v>4</v>
      </c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>
        <f>SUM(DR8:DR8)</f>
        <v>0</v>
      </c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</row>
    <row r="11" spans="1:172" s="6" customFormat="1" ht="41.25" customHeight="1">
      <c r="A11" s="105" t="s">
        <v>19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</row>
    <row r="12" spans="1:172" s="6" customFormat="1" ht="10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</row>
    <row r="13" spans="1:141" ht="26.25" customHeight="1">
      <c r="A13" s="20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0" t="s">
        <v>121</v>
      </c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</row>
    <row r="14" spans="1:141" ht="26.25" customHeight="1">
      <c r="A14" s="59" t="s">
        <v>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201" t="s">
        <v>122</v>
      </c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</row>
    <row r="15" ht="10.5" customHeight="1"/>
    <row r="16" spans="1:172" ht="55.5" customHeight="1">
      <c r="A16" s="202" t="s">
        <v>0</v>
      </c>
      <c r="B16" s="203"/>
      <c r="C16" s="203"/>
      <c r="D16" s="203"/>
      <c r="E16" s="203"/>
      <c r="F16" s="204"/>
      <c r="G16" s="202" t="s">
        <v>56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4"/>
      <c r="BW16" s="92" t="s">
        <v>95</v>
      </c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4"/>
      <c r="DE16" s="92" t="s">
        <v>96</v>
      </c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4"/>
      <c r="EM16" s="92" t="s">
        <v>97</v>
      </c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4"/>
      <c r="FB16" s="202" t="s">
        <v>98</v>
      </c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4"/>
    </row>
    <row r="17" spans="1:172" s="1" customFormat="1" ht="12.75">
      <c r="A17" s="88">
        <v>1</v>
      </c>
      <c r="B17" s="88"/>
      <c r="C17" s="88"/>
      <c r="D17" s="88"/>
      <c r="E17" s="88"/>
      <c r="F17" s="88"/>
      <c r="G17" s="88">
        <v>2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9">
        <v>3</v>
      </c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1"/>
      <c r="DE17" s="89">
        <v>4</v>
      </c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1"/>
      <c r="EM17" s="89">
        <v>5</v>
      </c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1"/>
      <c r="FB17" s="88">
        <v>6</v>
      </c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</row>
    <row r="18" spans="1:172" ht="15" customHeight="1">
      <c r="A18" s="64" t="s">
        <v>20</v>
      </c>
      <c r="B18" s="64"/>
      <c r="C18" s="64"/>
      <c r="D18" s="64"/>
      <c r="E18" s="64"/>
      <c r="F18" s="64"/>
      <c r="G18" s="11"/>
      <c r="H18" s="78" t="s">
        <v>31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9"/>
      <c r="BW18" s="77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9"/>
      <c r="DE18" s="124" t="s">
        <v>4</v>
      </c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6"/>
      <c r="EM18" s="124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6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</row>
    <row r="19" spans="1:172" s="1" customFormat="1" ht="12.75">
      <c r="A19" s="182" t="s">
        <v>21</v>
      </c>
      <c r="B19" s="183"/>
      <c r="C19" s="183"/>
      <c r="D19" s="183"/>
      <c r="E19" s="183"/>
      <c r="F19" s="184"/>
      <c r="G19" s="13"/>
      <c r="H19" s="228" t="s">
        <v>1</v>
      </c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9"/>
      <c r="BW19" s="188">
        <v>741200</v>
      </c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90"/>
      <c r="DE19" s="194">
        <v>550400</v>
      </c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6"/>
      <c r="EM19" s="194">
        <f>BW19*0.22</f>
        <v>163064</v>
      </c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6"/>
      <c r="FB19" s="194">
        <f>DE19*0.22</f>
        <v>121088</v>
      </c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6"/>
    </row>
    <row r="20" spans="1:172" s="1" customFormat="1" ht="12.75">
      <c r="A20" s="185"/>
      <c r="B20" s="186"/>
      <c r="C20" s="186"/>
      <c r="D20" s="186"/>
      <c r="E20" s="186"/>
      <c r="F20" s="187"/>
      <c r="G20" s="12"/>
      <c r="H20" s="226" t="s">
        <v>32</v>
      </c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7"/>
      <c r="BW20" s="191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3"/>
      <c r="DE20" s="197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9"/>
      <c r="EM20" s="197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9"/>
      <c r="FB20" s="197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8"/>
      <c r="FP20" s="199"/>
    </row>
    <row r="21" spans="1:172" s="1" customFormat="1" ht="13.5" customHeight="1">
      <c r="A21" s="64" t="s">
        <v>22</v>
      </c>
      <c r="B21" s="64"/>
      <c r="C21" s="64"/>
      <c r="D21" s="64"/>
      <c r="E21" s="64"/>
      <c r="F21" s="64"/>
      <c r="G21" s="11"/>
      <c r="H21" s="177" t="s">
        <v>33</v>
      </c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8"/>
      <c r="BW21" s="179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1"/>
      <c r="DE21" s="80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2"/>
      <c r="EM21" s="80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2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</row>
    <row r="22" spans="1:172" s="1" customFormat="1" ht="36.75" customHeight="1">
      <c r="A22" s="64" t="s">
        <v>23</v>
      </c>
      <c r="B22" s="64"/>
      <c r="C22" s="64"/>
      <c r="D22" s="64"/>
      <c r="E22" s="64"/>
      <c r="F22" s="64"/>
      <c r="G22" s="11"/>
      <c r="H22" s="177" t="s">
        <v>34</v>
      </c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8"/>
      <c r="BW22" s="179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1"/>
      <c r="DE22" s="80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2"/>
      <c r="EM22" s="80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2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</row>
    <row r="23" spans="1:172" s="1" customFormat="1" ht="26.25" customHeight="1">
      <c r="A23" s="64" t="s">
        <v>24</v>
      </c>
      <c r="B23" s="64"/>
      <c r="C23" s="64"/>
      <c r="D23" s="64"/>
      <c r="E23" s="64"/>
      <c r="F23" s="64"/>
      <c r="G23" s="11"/>
      <c r="H23" s="78" t="s">
        <v>35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9"/>
      <c r="BW23" s="223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5"/>
      <c r="DE23" s="80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2"/>
      <c r="EM23" s="80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2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</row>
    <row r="24" spans="1:172" s="1" customFormat="1" ht="12.75">
      <c r="A24" s="182" t="s">
        <v>25</v>
      </c>
      <c r="B24" s="183"/>
      <c r="C24" s="183"/>
      <c r="D24" s="183"/>
      <c r="E24" s="183"/>
      <c r="F24" s="184"/>
      <c r="G24" s="13"/>
      <c r="H24" s="228" t="s">
        <v>1</v>
      </c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9"/>
      <c r="BW24" s="188">
        <v>741200</v>
      </c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90"/>
      <c r="DE24" s="194">
        <v>550400</v>
      </c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6"/>
      <c r="EM24" s="194">
        <f>BW24*0.029</f>
        <v>21494.8</v>
      </c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6"/>
      <c r="FB24" s="194">
        <f>DE24*0.029</f>
        <v>15961.6</v>
      </c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6"/>
    </row>
    <row r="25" spans="1:172" s="1" customFormat="1" ht="25.5" customHeight="1">
      <c r="A25" s="185"/>
      <c r="B25" s="186"/>
      <c r="C25" s="186"/>
      <c r="D25" s="186"/>
      <c r="E25" s="186"/>
      <c r="F25" s="187"/>
      <c r="G25" s="12"/>
      <c r="H25" s="226" t="s">
        <v>36</v>
      </c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7"/>
      <c r="BW25" s="191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3"/>
      <c r="DE25" s="197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9"/>
      <c r="EM25" s="197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9"/>
      <c r="FB25" s="197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9"/>
    </row>
    <row r="26" spans="1:172" s="1" customFormat="1" ht="26.25" customHeight="1">
      <c r="A26" s="64" t="s">
        <v>26</v>
      </c>
      <c r="B26" s="64"/>
      <c r="C26" s="64"/>
      <c r="D26" s="64"/>
      <c r="E26" s="64"/>
      <c r="F26" s="64"/>
      <c r="G26" s="11"/>
      <c r="H26" s="177" t="s">
        <v>37</v>
      </c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8"/>
      <c r="BW26" s="179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1"/>
      <c r="DE26" s="151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3"/>
      <c r="EM26" s="151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</row>
    <row r="27" spans="1:172" s="1" customFormat="1" ht="27" customHeight="1">
      <c r="A27" s="64" t="s">
        <v>27</v>
      </c>
      <c r="B27" s="64"/>
      <c r="C27" s="64"/>
      <c r="D27" s="64"/>
      <c r="E27" s="64"/>
      <c r="F27" s="64"/>
      <c r="G27" s="11"/>
      <c r="H27" s="177" t="s">
        <v>38</v>
      </c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8"/>
      <c r="BW27" s="230">
        <v>741200</v>
      </c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2"/>
      <c r="DE27" s="151">
        <v>550400</v>
      </c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3"/>
      <c r="EM27" s="151">
        <f>BW27*0.002</f>
        <v>1482.4</v>
      </c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3"/>
      <c r="FB27" s="163">
        <f>DE27*0.002</f>
        <v>1100.8</v>
      </c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</row>
    <row r="28" spans="1:172" s="1" customFormat="1" ht="27" customHeight="1">
      <c r="A28" s="64" t="s">
        <v>28</v>
      </c>
      <c r="B28" s="64"/>
      <c r="C28" s="64"/>
      <c r="D28" s="64"/>
      <c r="E28" s="64"/>
      <c r="F28" s="64"/>
      <c r="G28" s="11"/>
      <c r="H28" s="177" t="s">
        <v>39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8"/>
      <c r="BW28" s="179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  <c r="DE28" s="151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3"/>
      <c r="EM28" s="151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</row>
    <row r="29" spans="1:172" s="1" customFormat="1" ht="27" customHeight="1">
      <c r="A29" s="64" t="s">
        <v>29</v>
      </c>
      <c r="B29" s="64"/>
      <c r="C29" s="64"/>
      <c r="D29" s="64"/>
      <c r="E29" s="64"/>
      <c r="F29" s="64"/>
      <c r="G29" s="11"/>
      <c r="H29" s="177" t="s">
        <v>39</v>
      </c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8"/>
      <c r="BW29" s="179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1"/>
      <c r="DE29" s="151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3"/>
      <c r="EM29" s="151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</row>
    <row r="30" spans="1:172" s="1" customFormat="1" ht="26.25" customHeight="1">
      <c r="A30" s="64" t="s">
        <v>30</v>
      </c>
      <c r="B30" s="64"/>
      <c r="C30" s="64"/>
      <c r="D30" s="64"/>
      <c r="E30" s="64"/>
      <c r="F30" s="64"/>
      <c r="G30" s="11"/>
      <c r="H30" s="78" t="s">
        <v>40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9"/>
      <c r="BW30" s="171">
        <v>741200</v>
      </c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3"/>
      <c r="DE30" s="174">
        <v>550400</v>
      </c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6"/>
      <c r="EM30" s="174">
        <f>BW30*0.051</f>
        <v>37801.2</v>
      </c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6"/>
      <c r="FB30" s="127">
        <f>DE30*0.051</f>
        <v>28070.399999999998</v>
      </c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</row>
    <row r="31" spans="1:172" s="1" customFormat="1" ht="13.5" customHeight="1">
      <c r="A31" s="64"/>
      <c r="B31" s="64"/>
      <c r="C31" s="64"/>
      <c r="D31" s="64"/>
      <c r="E31" s="64"/>
      <c r="F31" s="64"/>
      <c r="G31" s="128" t="s">
        <v>3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30"/>
      <c r="BW31" s="128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  <c r="DE31" s="124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6"/>
      <c r="EM31" s="170">
        <f>EM19+EM24+EM27+EM30</f>
        <v>223842.39999999997</v>
      </c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6"/>
      <c r="FB31" s="170">
        <f>FB19+FB24+FB27+FB30</f>
        <v>166220.8</v>
      </c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6"/>
    </row>
    <row r="32" ht="3" customHeight="1"/>
    <row r="33" spans="1:172" s="9" customFormat="1" ht="48" customHeight="1">
      <c r="A33" s="168" t="s">
        <v>58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</row>
    <row r="35" spans="1:172" s="6" customFormat="1" ht="14.25">
      <c r="A35" s="54" t="s">
        <v>41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</row>
    <row r="36" ht="6" customHeight="1"/>
    <row r="37" spans="1:172" s="6" customFormat="1" ht="14.25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60" t="s">
        <v>64</v>
      </c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</row>
    <row r="38" spans="1:172" s="6" customFormat="1" ht="6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</row>
    <row r="39" spans="1:172" s="6" customFormat="1" ht="14.25">
      <c r="A39" s="59" t="s">
        <v>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161" t="s">
        <v>90</v>
      </c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</row>
    <row r="40" spans="1:172" s="6" customFormat="1" ht="14.25">
      <c r="A40" s="19" t="s">
        <v>91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</row>
    <row r="41" ht="10.5" customHeight="1"/>
    <row r="42" spans="1:172" s="3" customFormat="1" ht="72" customHeight="1">
      <c r="A42" s="202" t="s">
        <v>0</v>
      </c>
      <c r="B42" s="203"/>
      <c r="C42" s="203"/>
      <c r="D42" s="203"/>
      <c r="E42" s="203"/>
      <c r="F42" s="203"/>
      <c r="G42" s="204"/>
      <c r="H42" s="202" t="s">
        <v>42</v>
      </c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4"/>
      <c r="BD42" s="92" t="s">
        <v>65</v>
      </c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4"/>
      <c r="BT42" s="202" t="s">
        <v>66</v>
      </c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4"/>
      <c r="DR42" s="92" t="s">
        <v>87</v>
      </c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4"/>
      <c r="EJ42" s="202" t="s">
        <v>86</v>
      </c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3"/>
      <c r="EV42" s="203"/>
      <c r="EW42" s="203"/>
      <c r="EX42" s="203"/>
      <c r="EY42" s="203"/>
      <c r="EZ42" s="203"/>
      <c r="FA42" s="203"/>
      <c r="FB42" s="203"/>
      <c r="FC42" s="203"/>
      <c r="FD42" s="203"/>
      <c r="FE42" s="203"/>
      <c r="FF42" s="203"/>
      <c r="FG42" s="203"/>
      <c r="FH42" s="203"/>
      <c r="FI42" s="203"/>
      <c r="FJ42" s="203"/>
      <c r="FK42" s="203"/>
      <c r="FL42" s="203"/>
      <c r="FM42" s="203"/>
      <c r="FN42" s="203"/>
      <c r="FO42" s="203"/>
      <c r="FP42" s="204"/>
    </row>
    <row r="43" spans="1:172" s="4" customFormat="1" ht="12.75">
      <c r="A43" s="88">
        <v>1</v>
      </c>
      <c r="B43" s="88"/>
      <c r="C43" s="88"/>
      <c r="D43" s="88"/>
      <c r="E43" s="88"/>
      <c r="F43" s="88"/>
      <c r="G43" s="88"/>
      <c r="H43" s="88">
        <v>2</v>
      </c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9">
        <v>3</v>
      </c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1"/>
      <c r="BT43" s="88">
        <v>4</v>
      </c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9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1"/>
      <c r="EJ43" s="88">
        <v>5</v>
      </c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</row>
    <row r="44" spans="1:172" s="5" customFormat="1" ht="28.5" customHeight="1">
      <c r="A44" s="64" t="s">
        <v>20</v>
      </c>
      <c r="B44" s="64"/>
      <c r="C44" s="64"/>
      <c r="D44" s="64"/>
      <c r="E44" s="64"/>
      <c r="F44" s="64"/>
      <c r="G44" s="64"/>
      <c r="H44" s="86" t="s">
        <v>67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124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6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65">
        <v>0</v>
      </c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7"/>
      <c r="EJ44" s="127">
        <f>BD44*BT44</f>
        <v>0</v>
      </c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</row>
    <row r="45" spans="1:172" s="5" customFormat="1" ht="15" customHeight="1">
      <c r="A45" s="64"/>
      <c r="B45" s="64"/>
      <c r="C45" s="64"/>
      <c r="D45" s="64"/>
      <c r="E45" s="64"/>
      <c r="F45" s="64"/>
      <c r="G45" s="64"/>
      <c r="H45" s="129" t="s">
        <v>3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30"/>
      <c r="BD45" s="124" t="s">
        <v>4</v>
      </c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6"/>
      <c r="BT45" s="123" t="s">
        <v>4</v>
      </c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65"/>
      <c r="DS45" s="166"/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7"/>
      <c r="EJ45" s="164">
        <f>SUM(EJ44:EJ44)</f>
        <v>0</v>
      </c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</row>
    <row r="46" s="1" customFormat="1" ht="12" customHeight="1"/>
    <row r="47" spans="1:172" s="6" customFormat="1" ht="14.25">
      <c r="A47" s="54" t="s">
        <v>43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</row>
    <row r="48" spans="1:172" s="6" customFormat="1" ht="14.25">
      <c r="A48" s="54" t="s">
        <v>70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</row>
    <row r="49" ht="6" customHeight="1"/>
    <row r="50" spans="1:172" s="6" customFormat="1" ht="14.2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160" t="s">
        <v>68</v>
      </c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</row>
    <row r="51" spans="1:172" s="6" customFormat="1" ht="6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</row>
    <row r="52" spans="1:172" s="6" customFormat="1" ht="14.25">
      <c r="A52" s="59" t="s">
        <v>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161" t="s">
        <v>60</v>
      </c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</row>
    <row r="53" spans="1:172" s="6" customFormat="1" ht="14.25">
      <c r="A53" s="19" t="s">
        <v>62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</row>
    <row r="54" spans="1:172" s="3" customFormat="1" ht="55.5" customHeight="1">
      <c r="A54" s="202" t="s">
        <v>0</v>
      </c>
      <c r="B54" s="203"/>
      <c r="C54" s="203"/>
      <c r="D54" s="203"/>
      <c r="E54" s="203"/>
      <c r="F54" s="203"/>
      <c r="G54" s="204"/>
      <c r="H54" s="202" t="s">
        <v>12</v>
      </c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4"/>
      <c r="BD54" s="92" t="s">
        <v>44</v>
      </c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4"/>
      <c r="BT54" s="92" t="s">
        <v>45</v>
      </c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4"/>
      <c r="DM54" s="202" t="s">
        <v>85</v>
      </c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03"/>
      <c r="EI54" s="203"/>
      <c r="EJ54" s="203"/>
      <c r="EK54" s="203"/>
      <c r="EL54" s="203"/>
      <c r="EM54" s="203"/>
      <c r="EN54" s="203"/>
      <c r="EO54" s="203"/>
      <c r="EP54" s="203"/>
      <c r="EQ54" s="203"/>
      <c r="ER54" s="203"/>
      <c r="ES54" s="203"/>
      <c r="ET54" s="203"/>
      <c r="EU54" s="203"/>
      <c r="EV54" s="203"/>
      <c r="EW54" s="203"/>
      <c r="EX54" s="203"/>
      <c r="EY54" s="203"/>
      <c r="EZ54" s="203"/>
      <c r="FA54" s="203"/>
      <c r="FB54" s="203"/>
      <c r="FC54" s="203"/>
      <c r="FD54" s="203"/>
      <c r="FE54" s="203"/>
      <c r="FF54" s="203"/>
      <c r="FG54" s="203"/>
      <c r="FH54" s="203"/>
      <c r="FI54" s="203"/>
      <c r="FJ54" s="203"/>
      <c r="FK54" s="203"/>
      <c r="FL54" s="203"/>
      <c r="FM54" s="203"/>
      <c r="FN54" s="203"/>
      <c r="FO54" s="203"/>
      <c r="FP54" s="204"/>
    </row>
    <row r="55" spans="1:172" s="4" customFormat="1" ht="12.75">
      <c r="A55" s="88">
        <v>1</v>
      </c>
      <c r="B55" s="88"/>
      <c r="C55" s="88"/>
      <c r="D55" s="88"/>
      <c r="E55" s="88"/>
      <c r="F55" s="88"/>
      <c r="G55" s="88"/>
      <c r="H55" s="88">
        <v>2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9">
        <v>3</v>
      </c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1"/>
      <c r="BT55" s="89">
        <v>4</v>
      </c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1"/>
      <c r="DM55" s="88">
        <v>5</v>
      </c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</row>
    <row r="56" spans="1:172" s="5" customFormat="1" ht="15" customHeight="1">
      <c r="A56" s="64" t="s">
        <v>20</v>
      </c>
      <c r="B56" s="64"/>
      <c r="C56" s="64"/>
      <c r="D56" s="64"/>
      <c r="E56" s="64"/>
      <c r="F56" s="64"/>
      <c r="G56" s="64"/>
      <c r="H56" s="162" t="s">
        <v>123</v>
      </c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51">
        <v>145454.45</v>
      </c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3"/>
      <c r="BT56" s="80">
        <v>2.2</v>
      </c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2"/>
      <c r="DM56" s="163">
        <f>BD56*BT56/100</f>
        <v>3199.9979000000003</v>
      </c>
      <c r="DN56" s="163"/>
      <c r="DO56" s="163"/>
      <c r="DP56" s="163"/>
      <c r="DQ56" s="163"/>
      <c r="DR56" s="163"/>
      <c r="DS56" s="163"/>
      <c r="DT56" s="163"/>
      <c r="DU56" s="163"/>
      <c r="DV56" s="163"/>
      <c r="DW56" s="163"/>
      <c r="DX56" s="163"/>
      <c r="DY56" s="163"/>
      <c r="DZ56" s="163"/>
      <c r="EA56" s="163"/>
      <c r="EB56" s="163"/>
      <c r="EC56" s="163"/>
      <c r="ED56" s="163"/>
      <c r="EE56" s="163"/>
      <c r="EF56" s="163"/>
      <c r="EG56" s="163"/>
      <c r="EH56" s="163"/>
      <c r="EI56" s="163"/>
      <c r="EJ56" s="163"/>
      <c r="EK56" s="163"/>
      <c r="EL56" s="163"/>
      <c r="EM56" s="163"/>
      <c r="EN56" s="163"/>
      <c r="EO56" s="163"/>
      <c r="EP56" s="163"/>
      <c r="EQ56" s="163"/>
      <c r="ER56" s="163"/>
      <c r="ES56" s="163"/>
      <c r="ET56" s="163"/>
      <c r="EU56" s="163"/>
      <c r="EV56" s="163"/>
      <c r="EW56" s="163"/>
      <c r="EX56" s="163"/>
      <c r="EY56" s="163"/>
      <c r="EZ56" s="163"/>
      <c r="FA56" s="163"/>
      <c r="FB56" s="163"/>
      <c r="FC56" s="163"/>
      <c r="FD56" s="163"/>
      <c r="FE56" s="163"/>
      <c r="FF56" s="163"/>
      <c r="FG56" s="163"/>
      <c r="FH56" s="163"/>
      <c r="FI56" s="163"/>
      <c r="FJ56" s="163"/>
      <c r="FK56" s="163"/>
      <c r="FL56" s="163"/>
      <c r="FM56" s="163"/>
      <c r="FN56" s="163"/>
      <c r="FO56" s="163"/>
      <c r="FP56" s="163"/>
    </row>
    <row r="57" spans="1:172" s="5" customFormat="1" ht="15" customHeight="1">
      <c r="A57" s="64"/>
      <c r="B57" s="64"/>
      <c r="C57" s="64"/>
      <c r="D57" s="64"/>
      <c r="E57" s="64"/>
      <c r="F57" s="64"/>
      <c r="G57" s="64"/>
      <c r="H57" s="129" t="s">
        <v>3</v>
      </c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30"/>
      <c r="BD57" s="124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24" t="s">
        <v>4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6"/>
      <c r="DM57" s="164">
        <f>SUM(DM56:DM56)</f>
        <v>3199.9979000000003</v>
      </c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</row>
    <row r="59" spans="1:172" s="6" customFormat="1" ht="14.25" hidden="1">
      <c r="A59" s="54" t="s">
        <v>71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</row>
    <row r="60" ht="6" customHeight="1" hidden="1"/>
    <row r="61" spans="1:172" s="6" customFormat="1" ht="14.25" hidden="1">
      <c r="A61" s="20" t="s">
        <v>7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160" t="s">
        <v>69</v>
      </c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0"/>
      <c r="FP61" s="160"/>
    </row>
    <row r="62" spans="1:172" s="6" customFormat="1" ht="6" customHeight="1" hidden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</row>
    <row r="63" spans="1:172" s="6" customFormat="1" ht="14.25" hidden="1">
      <c r="A63" s="59" t="s">
        <v>6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161" t="s">
        <v>60</v>
      </c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</row>
    <row r="64" spans="1:172" s="6" customFormat="1" ht="14.25" hidden="1">
      <c r="A64" s="19" t="s">
        <v>62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</row>
    <row r="65" spans="1:112" s="3" customFormat="1" ht="55.5" customHeight="1" hidden="1">
      <c r="A65" s="202" t="s">
        <v>0</v>
      </c>
      <c r="B65" s="203"/>
      <c r="C65" s="203"/>
      <c r="D65" s="203"/>
      <c r="E65" s="203"/>
      <c r="F65" s="203"/>
      <c r="G65" s="204"/>
      <c r="H65" s="202" t="s">
        <v>12</v>
      </c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4"/>
      <c r="BD65" s="202" t="s">
        <v>84</v>
      </c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4"/>
    </row>
    <row r="66" spans="1:112" s="4" customFormat="1" ht="12.75" hidden="1">
      <c r="A66" s="88">
        <v>1</v>
      </c>
      <c r="B66" s="88"/>
      <c r="C66" s="88"/>
      <c r="D66" s="88"/>
      <c r="E66" s="88"/>
      <c r="F66" s="88"/>
      <c r="G66" s="88"/>
      <c r="H66" s="88">
        <v>2</v>
      </c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>
        <v>3</v>
      </c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</row>
    <row r="67" spans="1:112" s="5" customFormat="1" ht="15" customHeight="1" hidden="1">
      <c r="A67" s="64" t="s">
        <v>20</v>
      </c>
      <c r="B67" s="64"/>
      <c r="C67" s="64"/>
      <c r="D67" s="64"/>
      <c r="E67" s="64"/>
      <c r="F67" s="64"/>
      <c r="G67" s="64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</row>
    <row r="68" spans="1:112" s="5" customFormat="1" ht="15" customHeight="1" hidden="1">
      <c r="A68" s="64"/>
      <c r="B68" s="64"/>
      <c r="C68" s="64"/>
      <c r="D68" s="64"/>
      <c r="E68" s="64"/>
      <c r="F68" s="64"/>
      <c r="G68" s="64"/>
      <c r="H68" s="129" t="s">
        <v>3</v>
      </c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30"/>
      <c r="BD68" s="164">
        <f>SUM(BD67:BD67)</f>
        <v>0</v>
      </c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</row>
    <row r="69" spans="1:112" s="5" customFormat="1" ht="15" customHeight="1" hidden="1">
      <c r="A69" s="22"/>
      <c r="B69" s="22"/>
      <c r="C69" s="22"/>
      <c r="D69" s="22"/>
      <c r="E69" s="22"/>
      <c r="F69" s="22"/>
      <c r="G69" s="22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4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</row>
    <row r="70" spans="1:172" s="6" customFormat="1" ht="14.25">
      <c r="A70" s="54" t="s">
        <v>124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</row>
    <row r="71" ht="6" customHeight="1"/>
    <row r="72" spans="1:172" s="6" customFormat="1" ht="14.25">
      <c r="A72" s="20" t="s">
        <v>7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160" t="s">
        <v>72</v>
      </c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</row>
    <row r="73" spans="1:172" s="6" customFormat="1" ht="6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</row>
    <row r="74" spans="1:172" s="6" customFormat="1" ht="14.25">
      <c r="A74" s="59" t="s">
        <v>6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161" t="s">
        <v>60</v>
      </c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</row>
    <row r="75" spans="1:172" s="6" customFormat="1" ht="14.25">
      <c r="A75" s="19" t="s">
        <v>62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</row>
    <row r="76" spans="1:172" s="3" customFormat="1" ht="55.5" customHeight="1">
      <c r="A76" s="202" t="s">
        <v>0</v>
      </c>
      <c r="B76" s="203"/>
      <c r="C76" s="203"/>
      <c r="D76" s="203"/>
      <c r="E76" s="203"/>
      <c r="F76" s="203"/>
      <c r="G76" s="204"/>
      <c r="H76" s="202" t="s">
        <v>12</v>
      </c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4"/>
      <c r="BD76" s="92" t="s">
        <v>73</v>
      </c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4"/>
      <c r="BT76" s="92" t="s">
        <v>83</v>
      </c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4"/>
    </row>
    <row r="77" spans="1:172" s="4" customFormat="1" ht="12.75">
      <c r="A77" s="88">
        <v>1</v>
      </c>
      <c r="B77" s="88"/>
      <c r="C77" s="88"/>
      <c r="D77" s="88"/>
      <c r="E77" s="88"/>
      <c r="F77" s="88"/>
      <c r="G77" s="88"/>
      <c r="H77" s="88">
        <v>2</v>
      </c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9">
        <v>3</v>
      </c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1"/>
      <c r="BT77" s="89">
        <v>4</v>
      </c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1"/>
    </row>
    <row r="78" spans="1:172" s="5" customFormat="1" ht="15" customHeight="1">
      <c r="A78" s="64" t="s">
        <v>20</v>
      </c>
      <c r="B78" s="64"/>
      <c r="C78" s="64"/>
      <c r="D78" s="64"/>
      <c r="E78" s="64"/>
      <c r="F78" s="64"/>
      <c r="G78" s="64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151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54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155"/>
      <c r="DM78" s="155"/>
      <c r="DN78" s="155"/>
      <c r="DO78" s="155"/>
      <c r="DP78" s="155"/>
      <c r="DQ78" s="155"/>
      <c r="DR78" s="155"/>
      <c r="DS78" s="155"/>
      <c r="DT78" s="155"/>
      <c r="DU78" s="155"/>
      <c r="DV78" s="155"/>
      <c r="DW78" s="155"/>
      <c r="DX78" s="155"/>
      <c r="DY78" s="155"/>
      <c r="DZ78" s="155"/>
      <c r="EA78" s="155"/>
      <c r="EB78" s="155"/>
      <c r="EC78" s="155"/>
      <c r="ED78" s="155"/>
      <c r="EE78" s="155"/>
      <c r="EF78" s="155"/>
      <c r="EG78" s="155"/>
      <c r="EH78" s="155"/>
      <c r="EI78" s="155"/>
      <c r="EJ78" s="155"/>
      <c r="EK78" s="155"/>
      <c r="EL78" s="155"/>
      <c r="EM78" s="155"/>
      <c r="EN78" s="155"/>
      <c r="EO78" s="155"/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/>
      <c r="FI78" s="155"/>
      <c r="FJ78" s="155"/>
      <c r="FK78" s="155"/>
      <c r="FL78" s="155"/>
      <c r="FM78" s="155"/>
      <c r="FN78" s="155"/>
      <c r="FO78" s="155"/>
      <c r="FP78" s="156"/>
    </row>
    <row r="79" spans="1:172" s="5" customFormat="1" ht="15" customHeight="1">
      <c r="A79" s="64"/>
      <c r="B79" s="64"/>
      <c r="C79" s="64"/>
      <c r="D79" s="64"/>
      <c r="E79" s="64"/>
      <c r="F79" s="64"/>
      <c r="G79" s="64"/>
      <c r="H79" s="129" t="s">
        <v>3</v>
      </c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30"/>
      <c r="BD79" s="124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6"/>
      <c r="BT79" s="157">
        <f>BT78</f>
        <v>0</v>
      </c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9"/>
    </row>
    <row r="82" spans="1:172" s="6" customFormat="1" ht="14.25">
      <c r="A82" s="54" t="s">
        <v>125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</row>
    <row r="83" ht="6" customHeight="1"/>
    <row r="84" spans="1:172" s="6" customFormat="1" ht="14.25">
      <c r="A84" s="16" t="s">
        <v>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26" t="s">
        <v>59</v>
      </c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</row>
    <row r="85" spans="1:172" s="6" customFormat="1" ht="6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</row>
    <row r="86" spans="1:172" s="6" customFormat="1" ht="10.5" customHeight="1">
      <c r="A86" s="106" t="s">
        <v>6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1" t="s">
        <v>60</v>
      </c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01"/>
      <c r="FG86" s="101"/>
      <c r="FH86" s="101"/>
      <c r="FI86" s="101"/>
      <c r="FJ86" s="101"/>
      <c r="FK86" s="101"/>
      <c r="FL86" s="101"/>
      <c r="FM86" s="101"/>
      <c r="FN86" s="101"/>
      <c r="FO86" s="101"/>
      <c r="FP86" s="101"/>
    </row>
    <row r="87" ht="10.5" customHeight="1">
      <c r="A87" s="16" t="s">
        <v>62</v>
      </c>
    </row>
    <row r="88" ht="10.5" customHeight="1">
      <c r="A88" s="16"/>
    </row>
    <row r="89" spans="1:172" s="6" customFormat="1" ht="14.25">
      <c r="A89" s="54" t="s">
        <v>126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</row>
    <row r="90" ht="10.5" customHeight="1"/>
    <row r="91" spans="1:188" s="3" customFormat="1" ht="66.75" customHeight="1">
      <c r="A91" s="98" t="s">
        <v>0</v>
      </c>
      <c r="B91" s="99"/>
      <c r="C91" s="99"/>
      <c r="D91" s="99"/>
      <c r="E91" s="99"/>
      <c r="F91" s="99"/>
      <c r="G91" s="100"/>
      <c r="H91" s="98" t="s">
        <v>12</v>
      </c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100"/>
      <c r="AP91" s="98" t="s">
        <v>47</v>
      </c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100"/>
      <c r="BF91" s="98" t="s">
        <v>48</v>
      </c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100"/>
      <c r="BV91" s="98" t="s">
        <v>49</v>
      </c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100"/>
      <c r="EL91" s="98" t="s">
        <v>81</v>
      </c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99"/>
      <c r="FL91" s="99"/>
      <c r="FM91" s="99"/>
      <c r="FN91" s="99"/>
      <c r="FO91" s="99"/>
      <c r="FP91" s="100"/>
      <c r="FQ91" s="98" t="s">
        <v>82</v>
      </c>
      <c r="FR91" s="99"/>
      <c r="FS91" s="99"/>
      <c r="FT91" s="99"/>
      <c r="FU91" s="99"/>
      <c r="FV91" s="99"/>
      <c r="FW91" s="99"/>
      <c r="FX91" s="99"/>
      <c r="FY91" s="99"/>
      <c r="FZ91" s="99"/>
      <c r="GA91" s="99"/>
      <c r="GB91" s="99"/>
      <c r="GC91" s="99"/>
      <c r="GD91" s="99"/>
      <c r="GE91" s="99"/>
      <c r="GF91" s="100"/>
    </row>
    <row r="92" spans="1:188" s="4" customFormat="1" ht="12.75">
      <c r="A92" s="147">
        <v>1</v>
      </c>
      <c r="B92" s="147"/>
      <c r="C92" s="147"/>
      <c r="D92" s="147"/>
      <c r="E92" s="147"/>
      <c r="F92" s="147"/>
      <c r="G92" s="147"/>
      <c r="H92" s="147">
        <v>2</v>
      </c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>
        <v>3</v>
      </c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8">
        <v>4</v>
      </c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50"/>
      <c r="BV92" s="147">
        <v>5</v>
      </c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98">
        <v>6</v>
      </c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100"/>
      <c r="FQ92" s="147">
        <v>7</v>
      </c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</row>
    <row r="93" spans="1:188" s="5" customFormat="1" ht="15" customHeight="1">
      <c r="A93" s="64" t="s">
        <v>20</v>
      </c>
      <c r="B93" s="64"/>
      <c r="C93" s="64"/>
      <c r="D93" s="64"/>
      <c r="E93" s="64"/>
      <c r="F93" s="64"/>
      <c r="G93" s="64"/>
      <c r="H93" s="86" t="s">
        <v>93</v>
      </c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140">
        <v>1</v>
      </c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1">
        <v>12</v>
      </c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3"/>
      <c r="BV93" s="140">
        <v>758.33</v>
      </c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40"/>
      <c r="DG93" s="140"/>
      <c r="DH93" s="140"/>
      <c r="DI93" s="140"/>
      <c r="DJ93" s="140"/>
      <c r="DK93" s="140"/>
      <c r="DL93" s="140"/>
      <c r="DM93" s="140"/>
      <c r="DN93" s="140"/>
      <c r="DO93" s="140"/>
      <c r="DP93" s="140"/>
      <c r="DQ93" s="140"/>
      <c r="DR93" s="140"/>
      <c r="DS93" s="140"/>
      <c r="DT93" s="140"/>
      <c r="DU93" s="140"/>
      <c r="DV93" s="140"/>
      <c r="DW93" s="140"/>
      <c r="DX93" s="140"/>
      <c r="DY93" s="140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40"/>
      <c r="EK93" s="140"/>
      <c r="EL93" s="144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5"/>
      <c r="FL93" s="145"/>
      <c r="FM93" s="145"/>
      <c r="FN93" s="145"/>
      <c r="FO93" s="145"/>
      <c r="FP93" s="146"/>
      <c r="FQ93" s="131">
        <f>AP93*BF93*BV93</f>
        <v>9099.960000000001</v>
      </c>
      <c r="FR93" s="132"/>
      <c r="FS93" s="132"/>
      <c r="FT93" s="132"/>
      <c r="FU93" s="132"/>
      <c r="FV93" s="132"/>
      <c r="FW93" s="132"/>
      <c r="FX93" s="132"/>
      <c r="FY93" s="132"/>
      <c r="FZ93" s="132"/>
      <c r="GA93" s="132"/>
      <c r="GB93" s="132"/>
      <c r="GC93" s="132"/>
      <c r="GD93" s="132"/>
      <c r="GE93" s="132"/>
      <c r="GF93" s="133"/>
    </row>
    <row r="94" spans="1:188" s="5" customFormat="1" ht="15" customHeight="1">
      <c r="A94" s="64"/>
      <c r="B94" s="64"/>
      <c r="C94" s="64"/>
      <c r="D94" s="64"/>
      <c r="E94" s="64"/>
      <c r="F94" s="64"/>
      <c r="G94" s="64"/>
      <c r="H94" s="134" t="s">
        <v>46</v>
      </c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6"/>
      <c r="AP94" s="123" t="s">
        <v>4</v>
      </c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4" t="s">
        <v>4</v>
      </c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6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23"/>
      <c r="EF94" s="123"/>
      <c r="EG94" s="123"/>
      <c r="EH94" s="123"/>
      <c r="EI94" s="123"/>
      <c r="EJ94" s="123"/>
      <c r="EK94" s="123"/>
      <c r="EL94" s="92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4"/>
      <c r="FQ94" s="137">
        <f>SUM(FQ93:FQ93)</f>
        <v>9099.960000000001</v>
      </c>
      <c r="FR94" s="138"/>
      <c r="FS94" s="138"/>
      <c r="FT94" s="138"/>
      <c r="FU94" s="138"/>
      <c r="FV94" s="138"/>
      <c r="FW94" s="138"/>
      <c r="FX94" s="138"/>
      <c r="FY94" s="138"/>
      <c r="FZ94" s="138"/>
      <c r="GA94" s="138"/>
      <c r="GB94" s="138"/>
      <c r="GC94" s="138"/>
      <c r="GD94" s="138"/>
      <c r="GE94" s="138"/>
      <c r="GF94" s="139"/>
    </row>
    <row r="95" spans="1:172" s="5" customFormat="1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</row>
    <row r="96" spans="1:172" ht="12" customHeight="1">
      <c r="A96" s="54" t="s">
        <v>127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</row>
    <row r="97" spans="1:172" s="6" customFormat="1" ht="15">
      <c r="A97" s="16" t="s">
        <v>7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26" t="s">
        <v>59</v>
      </c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</row>
    <row r="98" spans="1:172" s="6" customFormat="1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</row>
    <row r="99" spans="1:172" s="6" customFormat="1" ht="15">
      <c r="A99" s="106" t="s">
        <v>6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1" t="s">
        <v>60</v>
      </c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1"/>
      <c r="EF99" s="101"/>
      <c r="EG99" s="101"/>
      <c r="EH99" s="101"/>
      <c r="EI99" s="101"/>
      <c r="EJ99" s="101"/>
      <c r="EK99" s="101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</row>
    <row r="100" spans="1:172" s="6" customFormat="1" ht="15">
      <c r="A100" s="16" t="s">
        <v>62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</row>
    <row r="101" spans="1:172" s="6" customFormat="1" ht="6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</row>
    <row r="102" spans="1:172" ht="48.75" customHeight="1">
      <c r="A102" s="92" t="s">
        <v>0</v>
      </c>
      <c r="B102" s="93"/>
      <c r="C102" s="93"/>
      <c r="D102" s="93"/>
      <c r="E102" s="93"/>
      <c r="F102" s="93"/>
      <c r="G102" s="94"/>
      <c r="H102" s="92" t="s">
        <v>42</v>
      </c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4"/>
      <c r="AP102" s="92" t="s">
        <v>50</v>
      </c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4"/>
      <c r="BF102" s="92" t="s">
        <v>51</v>
      </c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4"/>
      <c r="BV102" s="92" t="s">
        <v>52</v>
      </c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4"/>
      <c r="EL102" s="98" t="s">
        <v>80</v>
      </c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  <c r="FM102" s="99"/>
      <c r="FN102" s="99"/>
      <c r="FO102" s="99"/>
      <c r="FP102" s="100"/>
    </row>
    <row r="103" spans="1:172" s="3" customFormat="1" ht="45" customHeight="1">
      <c r="A103" s="88">
        <v>1</v>
      </c>
      <c r="B103" s="88"/>
      <c r="C103" s="88"/>
      <c r="D103" s="88"/>
      <c r="E103" s="88"/>
      <c r="F103" s="88"/>
      <c r="G103" s="88"/>
      <c r="H103" s="88">
        <v>2</v>
      </c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>
        <v>4</v>
      </c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9">
        <v>5</v>
      </c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1"/>
      <c r="BV103" s="88">
        <v>6</v>
      </c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>
        <v>6</v>
      </c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</row>
    <row r="104" spans="1:172" s="4" customFormat="1" ht="12.75" customHeight="1">
      <c r="A104" s="64" t="s">
        <v>20</v>
      </c>
      <c r="B104" s="64"/>
      <c r="C104" s="64"/>
      <c r="D104" s="64"/>
      <c r="E104" s="64"/>
      <c r="F104" s="64"/>
      <c r="G104" s="64"/>
      <c r="H104" s="86" t="s">
        <v>75</v>
      </c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123">
        <v>14.462</v>
      </c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4">
        <v>7.44</v>
      </c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6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7">
        <f>AP104*BF104*1000</f>
        <v>107597.28</v>
      </c>
      <c r="EM104" s="127"/>
      <c r="EN104" s="127"/>
      <c r="EO104" s="127"/>
      <c r="EP104" s="127"/>
      <c r="EQ104" s="127"/>
      <c r="ER104" s="127"/>
      <c r="ES104" s="127"/>
      <c r="ET104" s="127"/>
      <c r="EU104" s="127"/>
      <c r="EV104" s="127"/>
      <c r="EW104" s="127"/>
      <c r="EX104" s="127"/>
      <c r="EY104" s="127"/>
      <c r="EZ104" s="127"/>
      <c r="FA104" s="127"/>
      <c r="FB104" s="127"/>
      <c r="FC104" s="127"/>
      <c r="FD104" s="127"/>
      <c r="FE104" s="127"/>
      <c r="FF104" s="127"/>
      <c r="FG104" s="127"/>
      <c r="FH104" s="127"/>
      <c r="FI104" s="127"/>
      <c r="FJ104" s="127"/>
      <c r="FK104" s="127"/>
      <c r="FL104" s="127"/>
      <c r="FM104" s="127"/>
      <c r="FN104" s="127"/>
      <c r="FO104" s="127"/>
      <c r="FP104" s="127"/>
    </row>
    <row r="105" spans="1:172" s="5" customFormat="1" ht="15" customHeight="1">
      <c r="A105" s="64" t="s">
        <v>24</v>
      </c>
      <c r="B105" s="64"/>
      <c r="C105" s="64"/>
      <c r="D105" s="64"/>
      <c r="E105" s="64"/>
      <c r="F105" s="64"/>
      <c r="G105" s="64"/>
      <c r="H105" s="86" t="s">
        <v>74</v>
      </c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123">
        <v>31.72</v>
      </c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4">
        <v>6.86</v>
      </c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6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/>
      <c r="EL105" s="127">
        <f>AP105*BF105*1000</f>
        <v>217599.19999999998</v>
      </c>
      <c r="EM105" s="127"/>
      <c r="EN105" s="127"/>
      <c r="EO105" s="127"/>
      <c r="EP105" s="127"/>
      <c r="EQ105" s="127"/>
      <c r="ER105" s="127"/>
      <c r="ES105" s="127"/>
      <c r="ET105" s="127"/>
      <c r="EU105" s="127"/>
      <c r="EV105" s="127"/>
      <c r="EW105" s="127"/>
      <c r="EX105" s="127"/>
      <c r="EY105" s="127"/>
      <c r="EZ105" s="127"/>
      <c r="FA105" s="127"/>
      <c r="FB105" s="127"/>
      <c r="FC105" s="127"/>
      <c r="FD105" s="127"/>
      <c r="FE105" s="127"/>
      <c r="FF105" s="127"/>
      <c r="FG105" s="127"/>
      <c r="FH105" s="127"/>
      <c r="FI105" s="127"/>
      <c r="FJ105" s="127"/>
      <c r="FK105" s="127"/>
      <c r="FL105" s="127"/>
      <c r="FM105" s="127"/>
      <c r="FN105" s="127"/>
      <c r="FO105" s="127"/>
      <c r="FP105" s="127"/>
    </row>
    <row r="106" spans="1:172" s="5" customFormat="1" ht="15" customHeight="1">
      <c r="A106" s="64" t="s">
        <v>30</v>
      </c>
      <c r="B106" s="64"/>
      <c r="C106" s="64"/>
      <c r="D106" s="64"/>
      <c r="E106" s="64"/>
      <c r="F106" s="64"/>
      <c r="G106" s="64"/>
      <c r="H106" s="86" t="s">
        <v>99</v>
      </c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4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6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7">
        <f>AP106*BF106*1000</f>
        <v>0</v>
      </c>
      <c r="EM106" s="127"/>
      <c r="EN106" s="127"/>
      <c r="EO106" s="127"/>
      <c r="EP106" s="127"/>
      <c r="EQ106" s="127"/>
      <c r="ER106" s="127"/>
      <c r="ES106" s="127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127"/>
      <c r="FG106" s="127"/>
      <c r="FH106" s="127"/>
      <c r="FI106" s="127"/>
      <c r="FJ106" s="127"/>
      <c r="FK106" s="127"/>
      <c r="FL106" s="127"/>
      <c r="FM106" s="127"/>
      <c r="FN106" s="127"/>
      <c r="FO106" s="127"/>
      <c r="FP106" s="127"/>
    </row>
    <row r="107" spans="1:172" s="5" customFormat="1" ht="15" customHeight="1">
      <c r="A107" s="64"/>
      <c r="B107" s="64"/>
      <c r="C107" s="64"/>
      <c r="D107" s="64"/>
      <c r="E107" s="64"/>
      <c r="F107" s="64"/>
      <c r="G107" s="64"/>
      <c r="H107" s="128" t="s">
        <v>3</v>
      </c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30"/>
      <c r="AP107" s="123" t="s">
        <v>4</v>
      </c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4" t="s">
        <v>4</v>
      </c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6"/>
      <c r="BV107" s="123" t="s">
        <v>4</v>
      </c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7">
        <f>SUM(EL104:EL106)</f>
        <v>325196.48</v>
      </c>
      <c r="EM107" s="127"/>
      <c r="EN107" s="127"/>
      <c r="EO107" s="127"/>
      <c r="EP107" s="127"/>
      <c r="EQ107" s="127"/>
      <c r="ER107" s="127"/>
      <c r="ES107" s="127"/>
      <c r="ET107" s="127"/>
      <c r="EU107" s="127"/>
      <c r="EV107" s="127"/>
      <c r="EW107" s="127"/>
      <c r="EX107" s="127"/>
      <c r="EY107" s="127"/>
      <c r="EZ107" s="127"/>
      <c r="FA107" s="127"/>
      <c r="FB107" s="127"/>
      <c r="FC107" s="127"/>
      <c r="FD107" s="127"/>
      <c r="FE107" s="127"/>
      <c r="FF107" s="127"/>
      <c r="FG107" s="127"/>
      <c r="FH107" s="127"/>
      <c r="FI107" s="127"/>
      <c r="FJ107" s="127"/>
      <c r="FK107" s="127"/>
      <c r="FL107" s="127"/>
      <c r="FM107" s="127"/>
      <c r="FN107" s="127"/>
      <c r="FO107" s="127"/>
      <c r="FP107" s="127"/>
    </row>
    <row r="108" spans="1:172" s="5" customFormat="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</row>
    <row r="109" spans="1:172" ht="1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</row>
    <row r="110" spans="1:172" ht="12" customHeight="1">
      <c r="A110" s="218" t="s">
        <v>128</v>
      </c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8"/>
      <c r="DD110" s="218"/>
      <c r="DE110" s="218"/>
      <c r="DF110" s="218"/>
      <c r="DG110" s="218"/>
      <c r="DH110" s="218"/>
      <c r="DI110" s="218"/>
      <c r="DJ110" s="218"/>
      <c r="DK110" s="218"/>
      <c r="DL110" s="218"/>
      <c r="DM110" s="218"/>
      <c r="DN110" s="218"/>
      <c r="DO110" s="218"/>
      <c r="DP110" s="218"/>
      <c r="DQ110" s="218"/>
      <c r="DR110" s="218"/>
      <c r="DS110" s="218"/>
      <c r="DT110" s="218"/>
      <c r="DU110" s="218"/>
      <c r="DV110" s="218"/>
      <c r="DW110" s="218"/>
      <c r="DX110" s="218"/>
      <c r="DY110" s="218"/>
      <c r="DZ110" s="218"/>
      <c r="EA110" s="218"/>
      <c r="EB110" s="218"/>
      <c r="EC110" s="218"/>
      <c r="ED110" s="218"/>
      <c r="EE110" s="218"/>
      <c r="EF110" s="218"/>
      <c r="EG110" s="218"/>
      <c r="EH110" s="218"/>
      <c r="EI110" s="218"/>
      <c r="EJ110" s="218"/>
      <c r="EK110" s="218"/>
      <c r="EL110" s="218"/>
      <c r="EM110" s="218"/>
      <c r="EN110" s="218"/>
      <c r="EO110" s="218"/>
      <c r="EP110" s="218"/>
      <c r="EQ110" s="218"/>
      <c r="ER110" s="218"/>
      <c r="ES110" s="218"/>
      <c r="ET110" s="218"/>
      <c r="EU110" s="218"/>
      <c r="EV110" s="218"/>
      <c r="EW110" s="218"/>
      <c r="EX110" s="218"/>
      <c r="EY110" s="218"/>
      <c r="EZ110" s="218"/>
      <c r="FA110" s="218"/>
      <c r="FB110" s="218"/>
      <c r="FC110" s="218"/>
      <c r="FD110" s="218"/>
      <c r="FE110" s="218"/>
      <c r="FF110" s="218"/>
      <c r="FG110" s="218"/>
      <c r="FH110" s="218"/>
      <c r="FI110" s="218"/>
      <c r="FJ110" s="218"/>
      <c r="FK110" s="218"/>
      <c r="FL110" s="218"/>
      <c r="FM110" s="218"/>
      <c r="FN110" s="218"/>
      <c r="FO110" s="218"/>
      <c r="FP110" s="218"/>
    </row>
    <row r="111" spans="1:172" s="6" customFormat="1" ht="14.25">
      <c r="A111" s="33" t="s">
        <v>7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217" t="s">
        <v>59</v>
      </c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7"/>
      <c r="DU111" s="217"/>
      <c r="DV111" s="217"/>
      <c r="DW111" s="217"/>
      <c r="DX111" s="217"/>
      <c r="DY111" s="217"/>
      <c r="DZ111" s="217"/>
      <c r="EA111" s="217"/>
      <c r="EB111" s="217"/>
      <c r="EC111" s="217"/>
      <c r="ED111" s="217"/>
      <c r="EE111" s="217"/>
      <c r="EF111" s="217"/>
      <c r="EG111" s="217"/>
      <c r="EH111" s="217"/>
      <c r="EI111" s="217"/>
      <c r="EJ111" s="217"/>
      <c r="EK111" s="217"/>
      <c r="EL111" s="217"/>
      <c r="EM111" s="217"/>
      <c r="EN111" s="217"/>
      <c r="EO111" s="217"/>
      <c r="EP111" s="217"/>
      <c r="EQ111" s="217"/>
      <c r="ER111" s="217"/>
      <c r="ES111" s="217"/>
      <c r="ET111" s="217"/>
      <c r="EU111" s="217"/>
      <c r="EV111" s="217"/>
      <c r="EW111" s="217"/>
      <c r="EX111" s="217"/>
      <c r="EY111" s="217"/>
      <c r="EZ111" s="217"/>
      <c r="FA111" s="217"/>
      <c r="FB111" s="217"/>
      <c r="FC111" s="217"/>
      <c r="FD111" s="217"/>
      <c r="FE111" s="217"/>
      <c r="FF111" s="217"/>
      <c r="FG111" s="217"/>
      <c r="FH111" s="217"/>
      <c r="FI111" s="217"/>
      <c r="FJ111" s="217"/>
      <c r="FK111" s="217"/>
      <c r="FL111" s="217"/>
      <c r="FM111" s="217"/>
      <c r="FN111" s="217"/>
      <c r="FO111" s="217"/>
      <c r="FP111" s="217"/>
    </row>
    <row r="112" spans="1:172" s="6" customFormat="1" ht="6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</row>
    <row r="113" spans="1:172" s="6" customFormat="1" ht="14.25">
      <c r="A113" s="115" t="s">
        <v>6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6" t="s">
        <v>60</v>
      </c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6"/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6"/>
      <c r="EU113" s="116"/>
      <c r="EV113" s="116"/>
      <c r="EW113" s="116"/>
      <c r="EX113" s="116"/>
      <c r="EY113" s="116"/>
      <c r="EZ113" s="116"/>
      <c r="FA113" s="116"/>
      <c r="FB113" s="116"/>
      <c r="FC113" s="116"/>
      <c r="FD113" s="116"/>
      <c r="FE113" s="116"/>
      <c r="FF113" s="116"/>
      <c r="FG113" s="116"/>
      <c r="FH113" s="116"/>
      <c r="FI113" s="116"/>
      <c r="FJ113" s="116"/>
      <c r="FK113" s="116"/>
      <c r="FL113" s="116"/>
      <c r="FM113" s="116"/>
      <c r="FN113" s="116"/>
      <c r="FO113" s="116"/>
      <c r="FP113" s="116"/>
    </row>
    <row r="114" spans="1:172" ht="10.5" customHeight="1">
      <c r="A114" s="33" t="s">
        <v>62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</row>
    <row r="115" spans="1:172" s="6" customFormat="1" ht="12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</row>
    <row r="116" spans="1:172" ht="59.25" customHeight="1">
      <c r="A116" s="117" t="s">
        <v>0</v>
      </c>
      <c r="B116" s="118"/>
      <c r="C116" s="118"/>
      <c r="D116" s="118"/>
      <c r="E116" s="118"/>
      <c r="F116" s="118"/>
      <c r="G116" s="119"/>
      <c r="H116" s="117" t="s">
        <v>12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9"/>
      <c r="BD116" s="120" t="s">
        <v>54</v>
      </c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2"/>
      <c r="BT116" s="117" t="s">
        <v>55</v>
      </c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9"/>
      <c r="DR116" s="120" t="s">
        <v>78</v>
      </c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1"/>
      <c r="EF116" s="121"/>
      <c r="EG116" s="121"/>
      <c r="EH116" s="121"/>
      <c r="EI116" s="122"/>
      <c r="EJ116" s="117" t="s">
        <v>79</v>
      </c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/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118"/>
      <c r="FK116" s="118"/>
      <c r="FL116" s="118"/>
      <c r="FM116" s="118"/>
      <c r="FN116" s="118"/>
      <c r="FO116" s="118"/>
      <c r="FP116" s="119"/>
    </row>
    <row r="117" spans="1:172" s="3" customFormat="1" ht="15" customHeight="1">
      <c r="A117" s="216">
        <v>1</v>
      </c>
      <c r="B117" s="216"/>
      <c r="C117" s="216"/>
      <c r="D117" s="216"/>
      <c r="E117" s="216"/>
      <c r="F117" s="216"/>
      <c r="G117" s="216"/>
      <c r="H117" s="216">
        <v>2</v>
      </c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3">
        <v>3</v>
      </c>
      <c r="BE117" s="214"/>
      <c r="BF117" s="214"/>
      <c r="BG117" s="214"/>
      <c r="BH117" s="214"/>
      <c r="BI117" s="214"/>
      <c r="BJ117" s="214"/>
      <c r="BK117" s="214"/>
      <c r="BL117" s="214"/>
      <c r="BM117" s="214"/>
      <c r="BN117" s="214"/>
      <c r="BO117" s="214"/>
      <c r="BP117" s="214"/>
      <c r="BQ117" s="214"/>
      <c r="BR117" s="214"/>
      <c r="BS117" s="215"/>
      <c r="BT117" s="216">
        <v>4</v>
      </c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6"/>
      <c r="DB117" s="216"/>
      <c r="DC117" s="216"/>
      <c r="DD117" s="216"/>
      <c r="DE117" s="216"/>
      <c r="DF117" s="216"/>
      <c r="DG117" s="216"/>
      <c r="DH117" s="216"/>
      <c r="DI117" s="216"/>
      <c r="DJ117" s="216"/>
      <c r="DK117" s="216"/>
      <c r="DL117" s="216"/>
      <c r="DM117" s="216"/>
      <c r="DN117" s="216"/>
      <c r="DO117" s="216"/>
      <c r="DP117" s="216"/>
      <c r="DQ117" s="216"/>
      <c r="DR117" s="213">
        <v>5</v>
      </c>
      <c r="DS117" s="214"/>
      <c r="DT117" s="214"/>
      <c r="DU117" s="214"/>
      <c r="DV117" s="214"/>
      <c r="DW117" s="214"/>
      <c r="DX117" s="214"/>
      <c r="DY117" s="214"/>
      <c r="DZ117" s="214"/>
      <c r="EA117" s="214"/>
      <c r="EB117" s="214"/>
      <c r="EC117" s="214"/>
      <c r="ED117" s="214"/>
      <c r="EE117" s="214"/>
      <c r="EF117" s="214"/>
      <c r="EG117" s="214"/>
      <c r="EH117" s="214"/>
      <c r="EI117" s="215"/>
      <c r="EJ117" s="216">
        <v>5</v>
      </c>
      <c r="EK117" s="216"/>
      <c r="EL117" s="216"/>
      <c r="EM117" s="216"/>
      <c r="EN117" s="216"/>
      <c r="EO117" s="216"/>
      <c r="EP117" s="216"/>
      <c r="EQ117" s="216"/>
      <c r="ER117" s="216"/>
      <c r="ES117" s="216"/>
      <c r="ET117" s="216"/>
      <c r="EU117" s="216"/>
      <c r="EV117" s="216"/>
      <c r="EW117" s="216"/>
      <c r="EX117" s="216"/>
      <c r="EY117" s="216"/>
      <c r="EZ117" s="216"/>
      <c r="FA117" s="216"/>
      <c r="FB117" s="216"/>
      <c r="FC117" s="216"/>
      <c r="FD117" s="216"/>
      <c r="FE117" s="216"/>
      <c r="FF117" s="216"/>
      <c r="FG117" s="216"/>
      <c r="FH117" s="216"/>
      <c r="FI117" s="216"/>
      <c r="FJ117" s="216"/>
      <c r="FK117" s="216"/>
      <c r="FL117" s="216"/>
      <c r="FM117" s="216"/>
      <c r="FN117" s="216"/>
      <c r="FO117" s="216"/>
      <c r="FP117" s="216"/>
    </row>
    <row r="118" spans="1:172" s="4" customFormat="1" ht="12.75">
      <c r="A118" s="219" t="s">
        <v>20</v>
      </c>
      <c r="B118" s="219"/>
      <c r="C118" s="219"/>
      <c r="D118" s="219"/>
      <c r="E118" s="219"/>
      <c r="F118" s="219"/>
      <c r="G118" s="219"/>
      <c r="H118" s="162" t="s">
        <v>129</v>
      </c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80">
        <v>1</v>
      </c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2"/>
      <c r="BT118" s="87">
        <v>1</v>
      </c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151">
        <v>0</v>
      </c>
      <c r="DS118" s="152"/>
      <c r="DT118" s="152"/>
      <c r="DU118" s="152"/>
      <c r="DV118" s="152"/>
      <c r="DW118" s="152"/>
      <c r="DX118" s="152"/>
      <c r="DY118" s="152"/>
      <c r="DZ118" s="152"/>
      <c r="EA118" s="152"/>
      <c r="EB118" s="152"/>
      <c r="EC118" s="152"/>
      <c r="ED118" s="152"/>
      <c r="EE118" s="152"/>
      <c r="EF118" s="152"/>
      <c r="EG118" s="152"/>
      <c r="EH118" s="152"/>
      <c r="EI118" s="153"/>
      <c r="EJ118" s="163">
        <v>14000</v>
      </c>
      <c r="EK118" s="163"/>
      <c r="EL118" s="163"/>
      <c r="EM118" s="163"/>
      <c r="EN118" s="163"/>
      <c r="EO118" s="163"/>
      <c r="EP118" s="163"/>
      <c r="EQ118" s="163"/>
      <c r="ER118" s="163"/>
      <c r="ES118" s="163"/>
      <c r="ET118" s="163"/>
      <c r="EU118" s="163"/>
      <c r="EV118" s="163"/>
      <c r="EW118" s="163"/>
      <c r="EX118" s="163"/>
      <c r="EY118" s="163"/>
      <c r="EZ118" s="163"/>
      <c r="FA118" s="163"/>
      <c r="FB118" s="163"/>
      <c r="FC118" s="163"/>
      <c r="FD118" s="163"/>
      <c r="FE118" s="163"/>
      <c r="FF118" s="163"/>
      <c r="FG118" s="163"/>
      <c r="FH118" s="163"/>
      <c r="FI118" s="163"/>
      <c r="FJ118" s="163"/>
      <c r="FK118" s="163"/>
      <c r="FL118" s="163"/>
      <c r="FM118" s="163"/>
      <c r="FN118" s="163"/>
      <c r="FO118" s="163"/>
      <c r="FP118" s="163"/>
    </row>
    <row r="119" spans="1:172" s="4" customFormat="1" ht="12.75">
      <c r="A119" s="220" t="s">
        <v>24</v>
      </c>
      <c r="B119" s="221"/>
      <c r="C119" s="221"/>
      <c r="D119" s="221"/>
      <c r="E119" s="221"/>
      <c r="F119" s="221"/>
      <c r="G119" s="222"/>
      <c r="H119" s="107" t="s">
        <v>130</v>
      </c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9"/>
      <c r="BD119" s="80">
        <v>1</v>
      </c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2"/>
      <c r="BT119" s="80">
        <v>1</v>
      </c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2"/>
      <c r="DR119" s="151"/>
      <c r="DS119" s="152"/>
      <c r="DT119" s="152"/>
      <c r="DU119" s="152"/>
      <c r="DV119" s="152"/>
      <c r="DW119" s="152"/>
      <c r="DX119" s="152"/>
      <c r="DY119" s="152"/>
      <c r="DZ119" s="152"/>
      <c r="EA119" s="152"/>
      <c r="EB119" s="152"/>
      <c r="EC119" s="152"/>
      <c r="ED119" s="152"/>
      <c r="EE119" s="152"/>
      <c r="EF119" s="152"/>
      <c r="EG119" s="152"/>
      <c r="EH119" s="152"/>
      <c r="EI119" s="153"/>
      <c r="EJ119" s="151">
        <v>8900</v>
      </c>
      <c r="EK119" s="152"/>
      <c r="EL119" s="152"/>
      <c r="EM119" s="152"/>
      <c r="EN119" s="152"/>
      <c r="EO119" s="152"/>
      <c r="EP119" s="152"/>
      <c r="EQ119" s="152"/>
      <c r="ER119" s="152"/>
      <c r="ES119" s="152"/>
      <c r="ET119" s="152"/>
      <c r="EU119" s="152"/>
      <c r="EV119" s="152"/>
      <c r="EW119" s="152"/>
      <c r="EX119" s="152"/>
      <c r="EY119" s="152"/>
      <c r="EZ119" s="152"/>
      <c r="FA119" s="152"/>
      <c r="FB119" s="152"/>
      <c r="FC119" s="152"/>
      <c r="FD119" s="152"/>
      <c r="FE119" s="152"/>
      <c r="FF119" s="152"/>
      <c r="FG119" s="152"/>
      <c r="FH119" s="152"/>
      <c r="FI119" s="152"/>
      <c r="FJ119" s="152"/>
      <c r="FK119" s="152"/>
      <c r="FL119" s="152"/>
      <c r="FM119" s="152"/>
      <c r="FN119" s="152"/>
      <c r="FO119" s="152"/>
      <c r="FP119" s="153"/>
    </row>
    <row r="120" spans="1:172" s="4" customFormat="1" ht="24" customHeight="1">
      <c r="A120" s="220" t="s">
        <v>30</v>
      </c>
      <c r="B120" s="221"/>
      <c r="C120" s="221"/>
      <c r="D120" s="221"/>
      <c r="E120" s="221"/>
      <c r="F120" s="221"/>
      <c r="G120" s="222"/>
      <c r="H120" s="107" t="s">
        <v>131</v>
      </c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9"/>
      <c r="BD120" s="80">
        <v>1</v>
      </c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2"/>
      <c r="BT120" s="80">
        <v>1</v>
      </c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2"/>
      <c r="DR120" s="151"/>
      <c r="DS120" s="152"/>
      <c r="DT120" s="152"/>
      <c r="DU120" s="152"/>
      <c r="DV120" s="152"/>
      <c r="DW120" s="152"/>
      <c r="DX120" s="152"/>
      <c r="DY120" s="152"/>
      <c r="DZ120" s="152"/>
      <c r="EA120" s="152"/>
      <c r="EB120" s="152"/>
      <c r="EC120" s="152"/>
      <c r="ED120" s="152"/>
      <c r="EE120" s="152"/>
      <c r="EF120" s="152"/>
      <c r="EG120" s="152"/>
      <c r="EH120" s="152"/>
      <c r="EI120" s="153"/>
      <c r="EJ120" s="151">
        <v>22000</v>
      </c>
      <c r="EK120" s="152"/>
      <c r="EL120" s="152"/>
      <c r="EM120" s="152"/>
      <c r="EN120" s="152"/>
      <c r="EO120" s="152"/>
      <c r="EP120" s="152"/>
      <c r="EQ120" s="152"/>
      <c r="ER120" s="152"/>
      <c r="ES120" s="152"/>
      <c r="ET120" s="152"/>
      <c r="EU120" s="152"/>
      <c r="EV120" s="152"/>
      <c r="EW120" s="152"/>
      <c r="EX120" s="152"/>
      <c r="EY120" s="152"/>
      <c r="EZ120" s="152"/>
      <c r="FA120" s="152"/>
      <c r="FB120" s="152"/>
      <c r="FC120" s="152"/>
      <c r="FD120" s="152"/>
      <c r="FE120" s="152"/>
      <c r="FF120" s="152"/>
      <c r="FG120" s="152"/>
      <c r="FH120" s="152"/>
      <c r="FI120" s="152"/>
      <c r="FJ120" s="152"/>
      <c r="FK120" s="152"/>
      <c r="FL120" s="152"/>
      <c r="FM120" s="152"/>
      <c r="FN120" s="152"/>
      <c r="FO120" s="152"/>
      <c r="FP120" s="153"/>
    </row>
    <row r="121" spans="1:172" s="5" customFormat="1" ht="15" customHeight="1">
      <c r="A121" s="219"/>
      <c r="B121" s="219"/>
      <c r="C121" s="219"/>
      <c r="D121" s="219"/>
      <c r="E121" s="219"/>
      <c r="F121" s="219"/>
      <c r="G121" s="219"/>
      <c r="H121" s="110" t="s">
        <v>76</v>
      </c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1"/>
      <c r="BD121" s="112" t="s">
        <v>4</v>
      </c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4"/>
      <c r="BT121" s="205" t="s">
        <v>4</v>
      </c>
      <c r="BU121" s="205"/>
      <c r="BV121" s="205"/>
      <c r="BW121" s="205"/>
      <c r="BX121" s="205"/>
      <c r="BY121" s="205"/>
      <c r="BZ121" s="205"/>
      <c r="CA121" s="205"/>
      <c r="CB121" s="205"/>
      <c r="CC121" s="205"/>
      <c r="CD121" s="205"/>
      <c r="CE121" s="205"/>
      <c r="CF121" s="205"/>
      <c r="CG121" s="205"/>
      <c r="CH121" s="205"/>
      <c r="CI121" s="205"/>
      <c r="CJ121" s="205"/>
      <c r="CK121" s="205"/>
      <c r="CL121" s="205"/>
      <c r="CM121" s="205"/>
      <c r="CN121" s="205"/>
      <c r="CO121" s="205"/>
      <c r="CP121" s="205"/>
      <c r="CQ121" s="205"/>
      <c r="CR121" s="205"/>
      <c r="CS121" s="205"/>
      <c r="CT121" s="205"/>
      <c r="CU121" s="205"/>
      <c r="CV121" s="205"/>
      <c r="CW121" s="205"/>
      <c r="CX121" s="205"/>
      <c r="CY121" s="205"/>
      <c r="CZ121" s="205"/>
      <c r="DA121" s="205"/>
      <c r="DB121" s="205"/>
      <c r="DC121" s="205"/>
      <c r="DD121" s="205"/>
      <c r="DE121" s="205"/>
      <c r="DF121" s="205"/>
      <c r="DG121" s="205"/>
      <c r="DH121" s="205"/>
      <c r="DI121" s="205"/>
      <c r="DJ121" s="205"/>
      <c r="DK121" s="205"/>
      <c r="DL121" s="205"/>
      <c r="DM121" s="205"/>
      <c r="DN121" s="205"/>
      <c r="DO121" s="205"/>
      <c r="DP121" s="205"/>
      <c r="DQ121" s="205"/>
      <c r="DR121" s="206">
        <f>SUM(DR118:DR118)</f>
        <v>0</v>
      </c>
      <c r="DS121" s="207"/>
      <c r="DT121" s="207"/>
      <c r="DU121" s="207"/>
      <c r="DV121" s="207"/>
      <c r="DW121" s="207"/>
      <c r="DX121" s="207"/>
      <c r="DY121" s="207"/>
      <c r="DZ121" s="207"/>
      <c r="EA121" s="207"/>
      <c r="EB121" s="207"/>
      <c r="EC121" s="207"/>
      <c r="ED121" s="207"/>
      <c r="EE121" s="207"/>
      <c r="EF121" s="207"/>
      <c r="EG121" s="207"/>
      <c r="EH121" s="207"/>
      <c r="EI121" s="208"/>
      <c r="EJ121" s="209">
        <f>SUM(EJ118:EJ120)</f>
        <v>44900</v>
      </c>
      <c r="EK121" s="209"/>
      <c r="EL121" s="209"/>
      <c r="EM121" s="209"/>
      <c r="EN121" s="209"/>
      <c r="EO121" s="209"/>
      <c r="EP121" s="209"/>
      <c r="EQ121" s="209"/>
      <c r="ER121" s="209"/>
      <c r="ES121" s="209"/>
      <c r="ET121" s="209"/>
      <c r="EU121" s="209"/>
      <c r="EV121" s="209"/>
      <c r="EW121" s="209"/>
      <c r="EX121" s="209"/>
      <c r="EY121" s="209"/>
      <c r="EZ121" s="209"/>
      <c r="FA121" s="209"/>
      <c r="FB121" s="209"/>
      <c r="FC121" s="209"/>
      <c r="FD121" s="209"/>
      <c r="FE121" s="209"/>
      <c r="FF121" s="209"/>
      <c r="FG121" s="209"/>
      <c r="FH121" s="209"/>
      <c r="FI121" s="209"/>
      <c r="FJ121" s="209"/>
      <c r="FK121" s="209"/>
      <c r="FL121" s="209"/>
      <c r="FM121" s="209"/>
      <c r="FN121" s="209"/>
      <c r="FO121" s="209"/>
      <c r="FP121" s="209"/>
    </row>
    <row r="122" spans="1:172" s="5" customFormat="1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</row>
    <row r="123" spans="1:172" ht="12" customHeight="1">
      <c r="A123" s="54" t="s">
        <v>132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</row>
    <row r="124" spans="1:172" s="6" customFormat="1" ht="14.25">
      <c r="A124" s="106" t="s">
        <v>6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1" t="s">
        <v>60</v>
      </c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01"/>
      <c r="EF124" s="101"/>
      <c r="EG124" s="101"/>
      <c r="EH124" s="101"/>
      <c r="EI124" s="101"/>
      <c r="EJ124" s="101"/>
      <c r="EK124" s="101"/>
      <c r="EL124" s="101"/>
      <c r="EM124" s="101"/>
      <c r="EN124" s="101"/>
      <c r="EO124" s="101"/>
      <c r="EP124" s="101"/>
      <c r="EQ124" s="101"/>
      <c r="ER124" s="101"/>
      <c r="ES124" s="101"/>
      <c r="ET124" s="101"/>
      <c r="EU124" s="101"/>
      <c r="EV124" s="101"/>
      <c r="EW124" s="101"/>
      <c r="EX124" s="101"/>
      <c r="EY124" s="101"/>
      <c r="EZ124" s="101"/>
      <c r="FA124" s="101"/>
      <c r="FB124" s="101"/>
      <c r="FC124" s="101"/>
      <c r="FD124" s="101"/>
      <c r="FE124" s="101"/>
      <c r="FF124" s="101"/>
      <c r="FG124" s="101"/>
      <c r="FH124" s="101"/>
      <c r="FI124" s="101"/>
      <c r="FJ124" s="101"/>
      <c r="FK124" s="101"/>
      <c r="FL124" s="101"/>
      <c r="FM124" s="101"/>
      <c r="FN124" s="101"/>
      <c r="FO124" s="101"/>
      <c r="FP124" s="101"/>
    </row>
    <row r="125" ht="10.5" customHeight="1">
      <c r="A125" s="16" t="s">
        <v>62</v>
      </c>
    </row>
    <row r="126" spans="1:172" ht="59.25" customHeight="1">
      <c r="A126" s="95" t="s">
        <v>0</v>
      </c>
      <c r="B126" s="96"/>
      <c r="C126" s="96"/>
      <c r="D126" s="96"/>
      <c r="E126" s="96"/>
      <c r="F126" s="96"/>
      <c r="G126" s="97"/>
      <c r="H126" s="95" t="s">
        <v>12</v>
      </c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7"/>
      <c r="BD126" s="98" t="s">
        <v>54</v>
      </c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100"/>
      <c r="BT126" s="95" t="s">
        <v>55</v>
      </c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7"/>
      <c r="DR126" s="98" t="s">
        <v>78</v>
      </c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100"/>
      <c r="EJ126" s="95" t="s">
        <v>79</v>
      </c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7"/>
    </row>
    <row r="127" spans="1:172" ht="12" customHeight="1">
      <c r="A127" s="88">
        <v>1</v>
      </c>
      <c r="B127" s="88"/>
      <c r="C127" s="88"/>
      <c r="D127" s="88"/>
      <c r="E127" s="88"/>
      <c r="F127" s="88"/>
      <c r="G127" s="88"/>
      <c r="H127" s="89">
        <v>2</v>
      </c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1"/>
      <c r="BD127" s="89">
        <v>3</v>
      </c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1"/>
      <c r="BT127" s="88">
        <v>4</v>
      </c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9">
        <v>5</v>
      </c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1"/>
      <c r="EJ127" s="88">
        <v>6</v>
      </c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</row>
    <row r="128" spans="1:172" ht="12" customHeight="1">
      <c r="A128" s="64" t="s">
        <v>20</v>
      </c>
      <c r="B128" s="64"/>
      <c r="C128" s="64"/>
      <c r="D128" s="64"/>
      <c r="E128" s="64"/>
      <c r="F128" s="64"/>
      <c r="G128" s="64"/>
      <c r="H128" s="210" t="s">
        <v>133</v>
      </c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1">
        <v>1</v>
      </c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11"/>
      <c r="BO128" s="211"/>
      <c r="BP128" s="211"/>
      <c r="BQ128" s="211"/>
      <c r="BR128" s="211"/>
      <c r="BS128" s="211"/>
      <c r="BT128" s="87">
        <v>1</v>
      </c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213"/>
      <c r="DS128" s="214"/>
      <c r="DT128" s="214"/>
      <c r="DU128" s="214"/>
      <c r="DV128" s="214"/>
      <c r="DW128" s="214"/>
      <c r="DX128" s="214"/>
      <c r="DY128" s="214"/>
      <c r="DZ128" s="214"/>
      <c r="EA128" s="214"/>
      <c r="EB128" s="214"/>
      <c r="EC128" s="214"/>
      <c r="ED128" s="214"/>
      <c r="EE128" s="214"/>
      <c r="EF128" s="214"/>
      <c r="EG128" s="214"/>
      <c r="EH128" s="214"/>
      <c r="EI128" s="215"/>
      <c r="EJ128" s="163">
        <v>6900</v>
      </c>
      <c r="EK128" s="163"/>
      <c r="EL128" s="163"/>
      <c r="EM128" s="163"/>
      <c r="EN128" s="163"/>
      <c r="EO128" s="163"/>
      <c r="EP128" s="163"/>
      <c r="EQ128" s="163"/>
      <c r="ER128" s="163"/>
      <c r="ES128" s="163"/>
      <c r="ET128" s="163"/>
      <c r="EU128" s="163"/>
      <c r="EV128" s="163"/>
      <c r="EW128" s="163"/>
      <c r="EX128" s="163"/>
      <c r="EY128" s="163"/>
      <c r="EZ128" s="163"/>
      <c r="FA128" s="163"/>
      <c r="FB128" s="163"/>
      <c r="FC128" s="163"/>
      <c r="FD128" s="163"/>
      <c r="FE128" s="163"/>
      <c r="FF128" s="163"/>
      <c r="FG128" s="163"/>
      <c r="FH128" s="163"/>
      <c r="FI128" s="163"/>
      <c r="FJ128" s="163"/>
      <c r="FK128" s="163"/>
      <c r="FL128" s="163"/>
      <c r="FM128" s="163"/>
      <c r="FN128" s="163"/>
      <c r="FO128" s="163"/>
      <c r="FP128" s="163"/>
    </row>
    <row r="129" spans="1:172" ht="25.5" customHeight="1">
      <c r="A129" s="64" t="s">
        <v>24</v>
      </c>
      <c r="B129" s="64"/>
      <c r="C129" s="64"/>
      <c r="D129" s="64"/>
      <c r="E129" s="64"/>
      <c r="F129" s="64"/>
      <c r="G129" s="64"/>
      <c r="H129" s="212" t="s">
        <v>134</v>
      </c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9"/>
      <c r="BD129" s="92">
        <v>1</v>
      </c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4"/>
      <c r="BT129" s="87">
        <v>1</v>
      </c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213"/>
      <c r="DS129" s="214"/>
      <c r="DT129" s="214"/>
      <c r="DU129" s="214"/>
      <c r="DV129" s="214"/>
      <c r="DW129" s="214"/>
      <c r="DX129" s="214"/>
      <c r="DY129" s="214"/>
      <c r="DZ129" s="214"/>
      <c r="EA129" s="214"/>
      <c r="EB129" s="214"/>
      <c r="EC129" s="214"/>
      <c r="ED129" s="214"/>
      <c r="EE129" s="214"/>
      <c r="EF129" s="214"/>
      <c r="EG129" s="214"/>
      <c r="EH129" s="214"/>
      <c r="EI129" s="215"/>
      <c r="EJ129" s="163">
        <v>24000</v>
      </c>
      <c r="EK129" s="163"/>
      <c r="EL129" s="163"/>
      <c r="EM129" s="163"/>
      <c r="EN129" s="163"/>
      <c r="EO129" s="163"/>
      <c r="EP129" s="163"/>
      <c r="EQ129" s="163"/>
      <c r="ER129" s="163"/>
      <c r="ES129" s="163"/>
      <c r="ET129" s="163"/>
      <c r="EU129" s="163"/>
      <c r="EV129" s="163"/>
      <c r="EW129" s="163"/>
      <c r="EX129" s="163"/>
      <c r="EY129" s="163"/>
      <c r="EZ129" s="163"/>
      <c r="FA129" s="163"/>
      <c r="FB129" s="163"/>
      <c r="FC129" s="163"/>
      <c r="FD129" s="163"/>
      <c r="FE129" s="163"/>
      <c r="FF129" s="163"/>
      <c r="FG129" s="163"/>
      <c r="FH129" s="163"/>
      <c r="FI129" s="163"/>
      <c r="FJ129" s="163"/>
      <c r="FK129" s="163"/>
      <c r="FL129" s="163"/>
      <c r="FM129" s="163"/>
      <c r="FN129" s="163"/>
      <c r="FO129" s="163"/>
      <c r="FP129" s="163"/>
    </row>
    <row r="130" spans="1:172" ht="12" customHeight="1">
      <c r="A130" s="74" t="s">
        <v>30</v>
      </c>
      <c r="B130" s="75"/>
      <c r="C130" s="75"/>
      <c r="D130" s="75"/>
      <c r="E130" s="75"/>
      <c r="F130" s="75"/>
      <c r="G130" s="76"/>
      <c r="H130" s="210" t="s">
        <v>135</v>
      </c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1">
        <v>1</v>
      </c>
      <c r="BE130" s="211"/>
      <c r="BF130" s="211"/>
      <c r="BG130" s="211"/>
      <c r="BH130" s="211"/>
      <c r="BI130" s="211"/>
      <c r="BJ130" s="211"/>
      <c r="BK130" s="211"/>
      <c r="BL130" s="211"/>
      <c r="BM130" s="211"/>
      <c r="BN130" s="211"/>
      <c r="BO130" s="211"/>
      <c r="BP130" s="211"/>
      <c r="BQ130" s="211"/>
      <c r="BR130" s="211"/>
      <c r="BS130" s="211"/>
      <c r="BT130" s="80">
        <v>1</v>
      </c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2"/>
      <c r="DR130" s="151"/>
      <c r="DS130" s="152"/>
      <c r="DT130" s="152"/>
      <c r="DU130" s="152"/>
      <c r="DV130" s="152"/>
      <c r="DW130" s="152"/>
      <c r="DX130" s="152"/>
      <c r="DY130" s="152"/>
      <c r="DZ130" s="152"/>
      <c r="EA130" s="152"/>
      <c r="EB130" s="152"/>
      <c r="EC130" s="152"/>
      <c r="ED130" s="152"/>
      <c r="EE130" s="152"/>
      <c r="EF130" s="152"/>
      <c r="EG130" s="152"/>
      <c r="EH130" s="152"/>
      <c r="EI130" s="153"/>
      <c r="EJ130" s="151">
        <v>9200</v>
      </c>
      <c r="EK130" s="152"/>
      <c r="EL130" s="152"/>
      <c r="EM130" s="152"/>
      <c r="EN130" s="152"/>
      <c r="EO130" s="152"/>
      <c r="EP130" s="152"/>
      <c r="EQ130" s="152"/>
      <c r="ER130" s="152"/>
      <c r="ES130" s="152"/>
      <c r="ET130" s="152"/>
      <c r="EU130" s="152"/>
      <c r="EV130" s="152"/>
      <c r="EW130" s="152"/>
      <c r="EX130" s="152"/>
      <c r="EY130" s="152"/>
      <c r="EZ130" s="152"/>
      <c r="FA130" s="152"/>
      <c r="FB130" s="152"/>
      <c r="FC130" s="152"/>
      <c r="FD130" s="152"/>
      <c r="FE130" s="152"/>
      <c r="FF130" s="152"/>
      <c r="FG130" s="152"/>
      <c r="FH130" s="152"/>
      <c r="FI130" s="152"/>
      <c r="FJ130" s="152"/>
      <c r="FK130" s="152"/>
      <c r="FL130" s="152"/>
      <c r="FM130" s="152"/>
      <c r="FN130" s="152"/>
      <c r="FO130" s="152"/>
      <c r="FP130" s="153"/>
    </row>
    <row r="131" spans="1:172" ht="12" customHeight="1">
      <c r="A131" s="74" t="s">
        <v>61</v>
      </c>
      <c r="B131" s="75"/>
      <c r="C131" s="75"/>
      <c r="D131" s="75"/>
      <c r="E131" s="75"/>
      <c r="F131" s="75"/>
      <c r="G131" s="76"/>
      <c r="H131" s="77" t="s">
        <v>100</v>
      </c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9"/>
      <c r="BD131" s="92">
        <v>1</v>
      </c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4"/>
      <c r="BT131" s="80">
        <v>1</v>
      </c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2"/>
      <c r="DR131" s="151"/>
      <c r="DS131" s="152"/>
      <c r="DT131" s="152"/>
      <c r="DU131" s="152"/>
      <c r="DV131" s="152"/>
      <c r="DW131" s="152"/>
      <c r="DX131" s="152"/>
      <c r="DY131" s="152"/>
      <c r="DZ131" s="152"/>
      <c r="EA131" s="152"/>
      <c r="EB131" s="152"/>
      <c r="EC131" s="152"/>
      <c r="ED131" s="152"/>
      <c r="EE131" s="152"/>
      <c r="EF131" s="152"/>
      <c r="EG131" s="152"/>
      <c r="EH131" s="152"/>
      <c r="EI131" s="153"/>
      <c r="EJ131" s="151">
        <v>23600</v>
      </c>
      <c r="EK131" s="152"/>
      <c r="EL131" s="152"/>
      <c r="EM131" s="152"/>
      <c r="EN131" s="152"/>
      <c r="EO131" s="152"/>
      <c r="EP131" s="152"/>
      <c r="EQ131" s="152"/>
      <c r="ER131" s="152"/>
      <c r="ES131" s="152"/>
      <c r="ET131" s="152"/>
      <c r="EU131" s="152"/>
      <c r="EV131" s="152"/>
      <c r="EW131" s="152"/>
      <c r="EX131" s="152"/>
      <c r="EY131" s="152"/>
      <c r="EZ131" s="152"/>
      <c r="FA131" s="152"/>
      <c r="FB131" s="152"/>
      <c r="FC131" s="152"/>
      <c r="FD131" s="152"/>
      <c r="FE131" s="152"/>
      <c r="FF131" s="152"/>
      <c r="FG131" s="152"/>
      <c r="FH131" s="152"/>
      <c r="FI131" s="152"/>
      <c r="FJ131" s="152"/>
      <c r="FK131" s="152"/>
      <c r="FL131" s="152"/>
      <c r="FM131" s="152"/>
      <c r="FN131" s="152"/>
      <c r="FO131" s="152"/>
      <c r="FP131" s="153"/>
    </row>
    <row r="132" spans="1:172" ht="12" customHeight="1">
      <c r="A132" s="74" t="s">
        <v>63</v>
      </c>
      <c r="B132" s="75"/>
      <c r="C132" s="75"/>
      <c r="D132" s="75"/>
      <c r="E132" s="75"/>
      <c r="F132" s="75"/>
      <c r="G132" s="76"/>
      <c r="H132" s="77" t="s">
        <v>105</v>
      </c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9"/>
      <c r="BD132" s="211">
        <v>1</v>
      </c>
      <c r="BE132" s="211"/>
      <c r="BF132" s="211"/>
      <c r="BG132" s="211"/>
      <c r="BH132" s="211"/>
      <c r="BI132" s="211"/>
      <c r="BJ132" s="211"/>
      <c r="BK132" s="211"/>
      <c r="BL132" s="211"/>
      <c r="BM132" s="211"/>
      <c r="BN132" s="211"/>
      <c r="BO132" s="211"/>
      <c r="BP132" s="211"/>
      <c r="BQ132" s="211"/>
      <c r="BR132" s="211"/>
      <c r="BS132" s="211"/>
      <c r="BT132" s="80">
        <v>1</v>
      </c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31"/>
      <c r="DR132" s="151"/>
      <c r="DS132" s="152"/>
      <c r="DT132" s="152"/>
      <c r="DU132" s="152"/>
      <c r="DV132" s="152"/>
      <c r="DW132" s="152"/>
      <c r="DX132" s="152"/>
      <c r="DY132" s="152"/>
      <c r="DZ132" s="152"/>
      <c r="EA132" s="152"/>
      <c r="EB132" s="152"/>
      <c r="EC132" s="152"/>
      <c r="ED132" s="152"/>
      <c r="EE132" s="152"/>
      <c r="EF132" s="152"/>
      <c r="EG132" s="152"/>
      <c r="EH132" s="152"/>
      <c r="EI132" s="153"/>
      <c r="EJ132" s="151">
        <v>5500</v>
      </c>
      <c r="EK132" s="152"/>
      <c r="EL132" s="152"/>
      <c r="EM132" s="152"/>
      <c r="EN132" s="152"/>
      <c r="EO132" s="152"/>
      <c r="EP132" s="152"/>
      <c r="EQ132" s="152"/>
      <c r="ER132" s="152"/>
      <c r="ES132" s="152"/>
      <c r="ET132" s="152"/>
      <c r="EU132" s="152"/>
      <c r="EV132" s="152"/>
      <c r="EW132" s="152"/>
      <c r="EX132" s="152"/>
      <c r="EY132" s="152"/>
      <c r="EZ132" s="152"/>
      <c r="FA132" s="152"/>
      <c r="FB132" s="152"/>
      <c r="FC132" s="152"/>
      <c r="FD132" s="152"/>
      <c r="FE132" s="152"/>
      <c r="FF132" s="152"/>
      <c r="FG132" s="152"/>
      <c r="FH132" s="152"/>
      <c r="FI132" s="152"/>
      <c r="FJ132" s="152"/>
      <c r="FK132" s="152"/>
      <c r="FL132" s="152"/>
      <c r="FM132" s="152"/>
      <c r="FN132" s="152"/>
      <c r="FO132" s="152"/>
      <c r="FP132" s="153"/>
    </row>
    <row r="133" spans="1:172" ht="12" customHeight="1">
      <c r="A133" s="64"/>
      <c r="B133" s="64"/>
      <c r="C133" s="64"/>
      <c r="D133" s="64"/>
      <c r="E133" s="64"/>
      <c r="F133" s="64"/>
      <c r="G133" s="64"/>
      <c r="H133" s="102" t="s">
        <v>3</v>
      </c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4"/>
      <c r="BT133" s="205" t="s">
        <v>4</v>
      </c>
      <c r="BU133" s="205"/>
      <c r="BV133" s="205"/>
      <c r="BW133" s="205"/>
      <c r="BX133" s="205"/>
      <c r="BY133" s="205"/>
      <c r="BZ133" s="205"/>
      <c r="CA133" s="205"/>
      <c r="CB133" s="205"/>
      <c r="CC133" s="205"/>
      <c r="CD133" s="205"/>
      <c r="CE133" s="205"/>
      <c r="CF133" s="205"/>
      <c r="CG133" s="205"/>
      <c r="CH133" s="205"/>
      <c r="CI133" s="205"/>
      <c r="CJ133" s="205"/>
      <c r="CK133" s="205"/>
      <c r="CL133" s="205"/>
      <c r="CM133" s="205"/>
      <c r="CN133" s="205"/>
      <c r="CO133" s="205"/>
      <c r="CP133" s="205"/>
      <c r="CQ133" s="205"/>
      <c r="CR133" s="205"/>
      <c r="CS133" s="205"/>
      <c r="CT133" s="205"/>
      <c r="CU133" s="205"/>
      <c r="CV133" s="205"/>
      <c r="CW133" s="205"/>
      <c r="CX133" s="205"/>
      <c r="CY133" s="205"/>
      <c r="CZ133" s="205"/>
      <c r="DA133" s="205"/>
      <c r="DB133" s="205"/>
      <c r="DC133" s="205"/>
      <c r="DD133" s="205"/>
      <c r="DE133" s="205"/>
      <c r="DF133" s="205"/>
      <c r="DG133" s="205"/>
      <c r="DH133" s="205"/>
      <c r="DI133" s="205"/>
      <c r="DJ133" s="205"/>
      <c r="DK133" s="205"/>
      <c r="DL133" s="205"/>
      <c r="DM133" s="205"/>
      <c r="DN133" s="205"/>
      <c r="DO133" s="205"/>
      <c r="DP133" s="205"/>
      <c r="DQ133" s="205"/>
      <c r="DR133" s="206">
        <f>SUM(DR130:DR130)</f>
        <v>0</v>
      </c>
      <c r="DS133" s="207"/>
      <c r="DT133" s="207"/>
      <c r="DU133" s="207"/>
      <c r="DV133" s="207"/>
      <c r="DW133" s="207"/>
      <c r="DX133" s="207"/>
      <c r="DY133" s="207"/>
      <c r="DZ133" s="207"/>
      <c r="EA133" s="207"/>
      <c r="EB133" s="207"/>
      <c r="EC133" s="207"/>
      <c r="ED133" s="207"/>
      <c r="EE133" s="207"/>
      <c r="EF133" s="207"/>
      <c r="EG133" s="207"/>
      <c r="EH133" s="207"/>
      <c r="EI133" s="208"/>
      <c r="EJ133" s="209">
        <f>SUM(EJ128:EJ132)</f>
        <v>69200</v>
      </c>
      <c r="EK133" s="209"/>
      <c r="EL133" s="209"/>
      <c r="EM133" s="209"/>
      <c r="EN133" s="209"/>
      <c r="EO133" s="209"/>
      <c r="EP133" s="209"/>
      <c r="EQ133" s="209"/>
      <c r="ER133" s="209"/>
      <c r="ES133" s="209"/>
      <c r="ET133" s="209"/>
      <c r="EU133" s="209"/>
      <c r="EV133" s="209"/>
      <c r="EW133" s="209"/>
      <c r="EX133" s="209"/>
      <c r="EY133" s="209"/>
      <c r="EZ133" s="209"/>
      <c r="FA133" s="209"/>
      <c r="FB133" s="209"/>
      <c r="FC133" s="209"/>
      <c r="FD133" s="209"/>
      <c r="FE133" s="209"/>
      <c r="FF133" s="209"/>
      <c r="FG133" s="209"/>
      <c r="FH133" s="209"/>
      <c r="FI133" s="209"/>
      <c r="FJ133" s="209"/>
      <c r="FK133" s="209"/>
      <c r="FL133" s="209"/>
      <c r="FM133" s="209"/>
      <c r="FN133" s="209"/>
      <c r="FO133" s="209"/>
      <c r="FP133" s="209"/>
    </row>
    <row r="135" spans="1:172" ht="12" customHeight="1">
      <c r="A135" s="105" t="s">
        <v>136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  <c r="DH135" s="105"/>
      <c r="DI135" s="105"/>
      <c r="DJ135" s="105"/>
      <c r="DK135" s="105"/>
      <c r="DL135" s="105"/>
      <c r="DM135" s="105"/>
      <c r="DN135" s="105"/>
      <c r="DO135" s="105"/>
      <c r="DP135" s="105"/>
      <c r="DQ135" s="105"/>
      <c r="DR135" s="105"/>
      <c r="DS135" s="105"/>
      <c r="DT135" s="105"/>
      <c r="DU135" s="105"/>
      <c r="DV135" s="105"/>
      <c r="DW135" s="105"/>
      <c r="DX135" s="105"/>
      <c r="DY135" s="105"/>
      <c r="DZ135" s="105"/>
      <c r="EA135" s="105"/>
      <c r="EB135" s="105"/>
      <c r="EC135" s="105"/>
      <c r="ED135" s="105"/>
      <c r="EE135" s="105"/>
      <c r="EF135" s="105"/>
      <c r="EG135" s="105"/>
      <c r="EH135" s="105"/>
      <c r="EI135" s="105"/>
      <c r="EJ135" s="105"/>
      <c r="EK135" s="105"/>
      <c r="EL135" s="105"/>
      <c r="EM135" s="105"/>
      <c r="EN135" s="105"/>
      <c r="EO135" s="105"/>
      <c r="EP135" s="105"/>
      <c r="EQ135" s="105"/>
      <c r="ER135" s="105"/>
      <c r="ES135" s="105"/>
      <c r="ET135" s="105"/>
      <c r="EU135" s="105"/>
      <c r="EV135" s="105"/>
      <c r="EW135" s="105"/>
      <c r="EX135" s="105"/>
      <c r="EY135" s="105"/>
      <c r="EZ135" s="105"/>
      <c r="FA135" s="105"/>
      <c r="FB135" s="105"/>
      <c r="FC135" s="105"/>
      <c r="FD135" s="105"/>
      <c r="FE135" s="105"/>
      <c r="FF135" s="105"/>
      <c r="FG135" s="105"/>
      <c r="FH135" s="105"/>
      <c r="FI135" s="105"/>
      <c r="FJ135" s="105"/>
      <c r="FK135" s="105"/>
      <c r="FL135" s="105"/>
      <c r="FM135" s="105"/>
      <c r="FN135" s="105"/>
      <c r="FO135" s="105"/>
      <c r="FP135" s="105"/>
    </row>
    <row r="136" spans="1:172" ht="8.2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</row>
    <row r="137" spans="1:141" ht="12" customHeight="1">
      <c r="A137" s="106" t="s">
        <v>6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1" t="s">
        <v>60</v>
      </c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01"/>
      <c r="EF137" s="101"/>
      <c r="EG137" s="101"/>
      <c r="EH137" s="101"/>
      <c r="EI137" s="101"/>
      <c r="EJ137" s="101"/>
      <c r="EK137" s="101"/>
    </row>
    <row r="138" ht="12" customHeight="1">
      <c r="A138" s="16" t="s">
        <v>62</v>
      </c>
    </row>
    <row r="139" spans="1:172" ht="34.5" customHeight="1">
      <c r="A139" s="95" t="s">
        <v>0</v>
      </c>
      <c r="B139" s="96"/>
      <c r="C139" s="96"/>
      <c r="D139" s="96"/>
      <c r="E139" s="96"/>
      <c r="F139" s="96"/>
      <c r="G139" s="97"/>
      <c r="H139" s="95" t="s">
        <v>12</v>
      </c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7"/>
      <c r="BD139" s="98" t="s">
        <v>53</v>
      </c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100"/>
      <c r="BT139" s="95" t="s">
        <v>57</v>
      </c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7"/>
      <c r="DR139" s="98" t="s">
        <v>77</v>
      </c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100"/>
      <c r="EJ139" s="95" t="s">
        <v>137</v>
      </c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7"/>
    </row>
    <row r="140" spans="1:172" ht="12" customHeight="1">
      <c r="A140" s="88"/>
      <c r="B140" s="88"/>
      <c r="C140" s="88"/>
      <c r="D140" s="88"/>
      <c r="E140" s="88"/>
      <c r="F140" s="88"/>
      <c r="G140" s="88"/>
      <c r="H140" s="88">
        <v>1</v>
      </c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9">
        <v>2</v>
      </c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1"/>
      <c r="BT140" s="88">
        <v>3</v>
      </c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92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4"/>
      <c r="EJ140" s="92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4"/>
    </row>
    <row r="141" spans="1:172" ht="12" customHeight="1">
      <c r="A141" s="64" t="s">
        <v>20</v>
      </c>
      <c r="B141" s="64"/>
      <c r="C141" s="64"/>
      <c r="D141" s="64"/>
      <c r="E141" s="64"/>
      <c r="F141" s="64"/>
      <c r="G141" s="64"/>
      <c r="H141" s="86" t="s">
        <v>101</v>
      </c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0">
        <v>6</v>
      </c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2"/>
      <c r="BT141" s="87">
        <v>14</v>
      </c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3">
        <v>12700</v>
      </c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5"/>
      <c r="EJ141" s="83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5"/>
    </row>
    <row r="142" spans="1:172" ht="12" customHeight="1">
      <c r="A142" s="74"/>
      <c r="B142" s="75"/>
      <c r="C142" s="75"/>
      <c r="D142" s="75"/>
      <c r="E142" s="75"/>
      <c r="F142" s="75"/>
      <c r="G142" s="76"/>
      <c r="H142" s="77" t="s">
        <v>102</v>
      </c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9"/>
      <c r="BD142" s="80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2"/>
      <c r="BT142" s="80">
        <v>0.16</v>
      </c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2"/>
      <c r="DR142" s="83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5"/>
      <c r="EJ142" s="83">
        <v>200</v>
      </c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5"/>
    </row>
    <row r="143" spans="1:172" ht="12" customHeight="1">
      <c r="A143" s="64" t="s">
        <v>24</v>
      </c>
      <c r="B143" s="64"/>
      <c r="C143" s="64"/>
      <c r="D143" s="64"/>
      <c r="E143" s="64"/>
      <c r="F143" s="64"/>
      <c r="G143" s="64"/>
      <c r="H143" s="86" t="s">
        <v>103</v>
      </c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0">
        <v>6</v>
      </c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2"/>
      <c r="BT143" s="87">
        <v>385</v>
      </c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3">
        <v>2400</v>
      </c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5"/>
      <c r="EJ143" s="83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5"/>
    </row>
    <row r="144" spans="1:172" ht="12" customHeight="1">
      <c r="A144" s="64" t="s">
        <v>30</v>
      </c>
      <c r="B144" s="64"/>
      <c r="C144" s="64"/>
      <c r="D144" s="64"/>
      <c r="E144" s="64"/>
      <c r="F144" s="64"/>
      <c r="G144" s="64"/>
      <c r="H144" s="86" t="s">
        <v>104</v>
      </c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0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2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3">
        <v>200</v>
      </c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5"/>
      <c r="EJ144" s="83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5"/>
    </row>
    <row r="145" spans="1:172" ht="12" customHeight="1">
      <c r="A145" s="74" t="s">
        <v>61</v>
      </c>
      <c r="B145" s="75"/>
      <c r="C145" s="75"/>
      <c r="D145" s="75"/>
      <c r="E145" s="75"/>
      <c r="F145" s="75"/>
      <c r="G145" s="76"/>
      <c r="H145" s="77" t="s">
        <v>138</v>
      </c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9"/>
      <c r="BD145" s="80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2"/>
      <c r="BT145" s="80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2"/>
      <c r="DR145" s="83">
        <v>1600</v>
      </c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5"/>
      <c r="EJ145" s="83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5"/>
    </row>
    <row r="146" spans="1:172" ht="12" customHeight="1">
      <c r="A146" s="74" t="s">
        <v>63</v>
      </c>
      <c r="B146" s="75"/>
      <c r="C146" s="75"/>
      <c r="D146" s="75"/>
      <c r="E146" s="75"/>
      <c r="F146" s="75"/>
      <c r="G146" s="76"/>
      <c r="H146" s="77" t="s">
        <v>105</v>
      </c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9"/>
      <c r="BD146" s="80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2"/>
      <c r="BT146" s="80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2"/>
      <c r="DR146" s="83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5"/>
      <c r="EJ146" s="83">
        <v>2500</v>
      </c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5"/>
    </row>
    <row r="147" spans="1:172" ht="12" customHeight="1">
      <c r="A147" s="64"/>
      <c r="B147" s="64"/>
      <c r="C147" s="64"/>
      <c r="D147" s="64"/>
      <c r="E147" s="64"/>
      <c r="F147" s="64"/>
      <c r="G147" s="64"/>
      <c r="H147" s="65" t="s">
        <v>3</v>
      </c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6"/>
      <c r="BD147" s="67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9"/>
      <c r="BT147" s="70" t="s">
        <v>4</v>
      </c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1">
        <f>SUM(DR141:DR146)</f>
        <v>16900</v>
      </c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3"/>
      <c r="EJ147" s="71">
        <f>SUM(EJ141:EJ146)</f>
        <v>2700</v>
      </c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3"/>
    </row>
    <row r="150" spans="1:139" ht="12" customHeight="1">
      <c r="A150" s="63" t="s">
        <v>106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CU150" s="63" t="s">
        <v>139</v>
      </c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</row>
    <row r="152" spans="1:139" ht="12" customHeight="1">
      <c r="A152" s="63" t="s">
        <v>107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CU152" s="63" t="s">
        <v>108</v>
      </c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</row>
  </sheetData>
  <sheetProtection/>
  <mergeCells count="429">
    <mergeCell ref="DE18:EL18"/>
    <mergeCell ref="A133:G133"/>
    <mergeCell ref="A132:G132"/>
    <mergeCell ref="H132:BC132"/>
    <mergeCell ref="BD132:BS132"/>
    <mergeCell ref="H19:BV19"/>
    <mergeCell ref="H23:BV23"/>
    <mergeCell ref="BW27:DD27"/>
    <mergeCell ref="A8:F8"/>
    <mergeCell ref="G8:AD8"/>
    <mergeCell ref="AE8:AY8"/>
    <mergeCell ref="AZ8:BQ8"/>
    <mergeCell ref="A27:F27"/>
    <mergeCell ref="A26:F26"/>
    <mergeCell ref="H20:BV20"/>
    <mergeCell ref="H24:BV24"/>
    <mergeCell ref="H25:BV25"/>
    <mergeCell ref="H21:BV21"/>
    <mergeCell ref="H26:BV26"/>
    <mergeCell ref="BD127:BS127"/>
    <mergeCell ref="A127:G127"/>
    <mergeCell ref="A121:G121"/>
    <mergeCell ref="A120:G120"/>
    <mergeCell ref="A118:G118"/>
    <mergeCell ref="A119:G119"/>
    <mergeCell ref="A126:G126"/>
    <mergeCell ref="H126:BC126"/>
    <mergeCell ref="BD126:BS126"/>
    <mergeCell ref="BR8:DQ8"/>
    <mergeCell ref="DR8:EI8"/>
    <mergeCell ref="DR9:EI9"/>
    <mergeCell ref="A65:G65"/>
    <mergeCell ref="H65:BC65"/>
    <mergeCell ref="BT76:FP76"/>
    <mergeCell ref="H22:BV22"/>
    <mergeCell ref="A23:F23"/>
    <mergeCell ref="BW23:DD23"/>
    <mergeCell ref="A22:F22"/>
    <mergeCell ref="A3:FP3"/>
    <mergeCell ref="BR5:DQ5"/>
    <mergeCell ref="DR5:EI5"/>
    <mergeCell ref="BR6:DQ6"/>
    <mergeCell ref="DR6:EI6"/>
    <mergeCell ref="A7:AD7"/>
    <mergeCell ref="AE7:EI7"/>
    <mergeCell ref="A5:F5"/>
    <mergeCell ref="G5:AD5"/>
    <mergeCell ref="AZ5:BQ5"/>
    <mergeCell ref="AE5:AY5"/>
    <mergeCell ref="A9:F9"/>
    <mergeCell ref="G9:AD9"/>
    <mergeCell ref="AE9:AY9"/>
    <mergeCell ref="AZ9:BQ9"/>
    <mergeCell ref="BR9:DQ9"/>
    <mergeCell ref="G6:AD6"/>
    <mergeCell ref="AE6:AY6"/>
    <mergeCell ref="AZ6:BQ6"/>
    <mergeCell ref="A6:F6"/>
    <mergeCell ref="EM22:FA22"/>
    <mergeCell ref="EM18:FA18"/>
    <mergeCell ref="FB18:FP18"/>
    <mergeCell ref="EM16:FA16"/>
    <mergeCell ref="FB16:FP16"/>
    <mergeCell ref="A11:FP11"/>
    <mergeCell ref="BW22:DD22"/>
    <mergeCell ref="H18:BV18"/>
    <mergeCell ref="BW18:DD18"/>
    <mergeCell ref="A18:F18"/>
    <mergeCell ref="DE26:EL26"/>
    <mergeCell ref="EM26:FA26"/>
    <mergeCell ref="FB26:FP26"/>
    <mergeCell ref="H27:BV27"/>
    <mergeCell ref="DE27:EL27"/>
    <mergeCell ref="EM27:FA27"/>
    <mergeCell ref="FB27:FP27"/>
    <mergeCell ref="BW26:DD26"/>
    <mergeCell ref="DE28:EL28"/>
    <mergeCell ref="EM28:FA28"/>
    <mergeCell ref="FB28:FP28"/>
    <mergeCell ref="A28:F28"/>
    <mergeCell ref="BW28:DD28"/>
    <mergeCell ref="H28:BV28"/>
    <mergeCell ref="A42:G42"/>
    <mergeCell ref="H42:BC42"/>
    <mergeCell ref="BD42:BS42"/>
    <mergeCell ref="BT42:DQ42"/>
    <mergeCell ref="DR42:EI42"/>
    <mergeCell ref="EJ42:FP42"/>
    <mergeCell ref="A70:FP70"/>
    <mergeCell ref="H54:BC54"/>
    <mergeCell ref="BD54:BS54"/>
    <mergeCell ref="A54:G54"/>
    <mergeCell ref="A56:G56"/>
    <mergeCell ref="H56:BC56"/>
    <mergeCell ref="BD56:BS56"/>
    <mergeCell ref="BT54:DL54"/>
    <mergeCell ref="DM54:FP54"/>
    <mergeCell ref="X111:FP111"/>
    <mergeCell ref="A110:FP110"/>
    <mergeCell ref="A106:G106"/>
    <mergeCell ref="H106:AO106"/>
    <mergeCell ref="A96:FP96"/>
    <mergeCell ref="A76:G76"/>
    <mergeCell ref="H76:BC76"/>
    <mergeCell ref="BD76:BS76"/>
    <mergeCell ref="H118:BC118"/>
    <mergeCell ref="BD118:BS118"/>
    <mergeCell ref="BT117:DQ117"/>
    <mergeCell ref="DR117:EI117"/>
    <mergeCell ref="EJ117:FP117"/>
    <mergeCell ref="A117:G117"/>
    <mergeCell ref="H117:BC117"/>
    <mergeCell ref="BD117:BS117"/>
    <mergeCell ref="EJ121:FP121"/>
    <mergeCell ref="BT118:DQ118"/>
    <mergeCell ref="DR118:EI118"/>
    <mergeCell ref="EJ118:FP118"/>
    <mergeCell ref="BT119:DQ119"/>
    <mergeCell ref="DR119:EI119"/>
    <mergeCell ref="EJ119:FP119"/>
    <mergeCell ref="BT126:DQ126"/>
    <mergeCell ref="DR126:EI126"/>
    <mergeCell ref="EJ126:FP126"/>
    <mergeCell ref="A123:FP123"/>
    <mergeCell ref="A124:AO124"/>
    <mergeCell ref="BT120:DQ120"/>
    <mergeCell ref="DR120:EI120"/>
    <mergeCell ref="EJ120:FP120"/>
    <mergeCell ref="BT121:DQ121"/>
    <mergeCell ref="DR121:EI121"/>
    <mergeCell ref="BT127:DQ127"/>
    <mergeCell ref="DR127:EI127"/>
    <mergeCell ref="EJ127:FP127"/>
    <mergeCell ref="A128:G128"/>
    <mergeCell ref="H128:BC128"/>
    <mergeCell ref="BD128:BS128"/>
    <mergeCell ref="BT128:DQ128"/>
    <mergeCell ref="DR128:EI128"/>
    <mergeCell ref="EJ128:FP128"/>
    <mergeCell ref="H127:BC127"/>
    <mergeCell ref="A129:G129"/>
    <mergeCell ref="H129:BC129"/>
    <mergeCell ref="BD129:BS129"/>
    <mergeCell ref="BT129:DQ129"/>
    <mergeCell ref="DR129:EI129"/>
    <mergeCell ref="EJ129:FP129"/>
    <mergeCell ref="A130:G130"/>
    <mergeCell ref="H130:BC130"/>
    <mergeCell ref="BD130:BS130"/>
    <mergeCell ref="BT130:DQ130"/>
    <mergeCell ref="DR130:EI130"/>
    <mergeCell ref="EJ130:FP130"/>
    <mergeCell ref="EJ133:FP133"/>
    <mergeCell ref="A131:G131"/>
    <mergeCell ref="H131:BC131"/>
    <mergeCell ref="BD131:BS131"/>
    <mergeCell ref="BT131:DQ131"/>
    <mergeCell ref="DR131:EI131"/>
    <mergeCell ref="EJ131:FP131"/>
    <mergeCell ref="X13:EK13"/>
    <mergeCell ref="A14:AO14"/>
    <mergeCell ref="AP14:EK14"/>
    <mergeCell ref="A16:F16"/>
    <mergeCell ref="G16:BV16"/>
    <mergeCell ref="BW16:DD16"/>
    <mergeCell ref="DE16:EL16"/>
    <mergeCell ref="A17:F17"/>
    <mergeCell ref="G17:BV17"/>
    <mergeCell ref="BW17:DD17"/>
    <mergeCell ref="DE17:EL17"/>
    <mergeCell ref="EM17:FA17"/>
    <mergeCell ref="FB17:FP17"/>
    <mergeCell ref="A19:F20"/>
    <mergeCell ref="BW19:DD20"/>
    <mergeCell ref="DE19:EL20"/>
    <mergeCell ref="EM19:FA20"/>
    <mergeCell ref="FB19:FP20"/>
    <mergeCell ref="A21:F21"/>
    <mergeCell ref="BW21:DD21"/>
    <mergeCell ref="DE21:EL21"/>
    <mergeCell ref="EM21:FA21"/>
    <mergeCell ref="FB21:FP21"/>
    <mergeCell ref="FB22:FP22"/>
    <mergeCell ref="A24:F25"/>
    <mergeCell ref="BW24:DD25"/>
    <mergeCell ref="DE24:EL25"/>
    <mergeCell ref="EM24:FA25"/>
    <mergeCell ref="FB24:FP25"/>
    <mergeCell ref="DE23:EL23"/>
    <mergeCell ref="EM23:FA23"/>
    <mergeCell ref="FB23:FP23"/>
    <mergeCell ref="DE22:EL22"/>
    <mergeCell ref="A29:F29"/>
    <mergeCell ref="H29:BV29"/>
    <mergeCell ref="BW29:DD29"/>
    <mergeCell ref="DE29:EL29"/>
    <mergeCell ref="EM29:FA29"/>
    <mergeCell ref="FB29:FP29"/>
    <mergeCell ref="A30:F30"/>
    <mergeCell ref="H30:BV30"/>
    <mergeCell ref="BW30:DD30"/>
    <mergeCell ref="DE30:EL30"/>
    <mergeCell ref="EM30:FA30"/>
    <mergeCell ref="FB30:FP30"/>
    <mergeCell ref="A31:F31"/>
    <mergeCell ref="G31:BV31"/>
    <mergeCell ref="BW31:DD31"/>
    <mergeCell ref="DE31:EL31"/>
    <mergeCell ref="EM31:FA31"/>
    <mergeCell ref="FB31:FP31"/>
    <mergeCell ref="A33:FP33"/>
    <mergeCell ref="A35:FP35"/>
    <mergeCell ref="X37:FP37"/>
    <mergeCell ref="A39:AO39"/>
    <mergeCell ref="AP39:FP39"/>
    <mergeCell ref="A43:G43"/>
    <mergeCell ref="H43:BC43"/>
    <mergeCell ref="BD43:BS43"/>
    <mergeCell ref="BT43:DQ43"/>
    <mergeCell ref="DR43:EI43"/>
    <mergeCell ref="EJ43:FP43"/>
    <mergeCell ref="A44:G44"/>
    <mergeCell ref="H44:BC44"/>
    <mergeCell ref="BD44:BS44"/>
    <mergeCell ref="BT44:DQ44"/>
    <mergeCell ref="DR44:EI44"/>
    <mergeCell ref="EJ44:FP44"/>
    <mergeCell ref="A45:G45"/>
    <mergeCell ref="H45:BC45"/>
    <mergeCell ref="BD45:BS45"/>
    <mergeCell ref="BT45:DQ45"/>
    <mergeCell ref="DR45:EI45"/>
    <mergeCell ref="EJ45:FP45"/>
    <mergeCell ref="A47:FP47"/>
    <mergeCell ref="A48:FP48"/>
    <mergeCell ref="X50:FP50"/>
    <mergeCell ref="A52:AO52"/>
    <mergeCell ref="AP52:FP52"/>
    <mergeCell ref="A55:G55"/>
    <mergeCell ref="H55:BC55"/>
    <mergeCell ref="BD55:BS55"/>
    <mergeCell ref="BT55:DL55"/>
    <mergeCell ref="DM55:FP55"/>
    <mergeCell ref="BT56:DL56"/>
    <mergeCell ref="DM56:FP56"/>
    <mergeCell ref="A57:G57"/>
    <mergeCell ref="H57:BC57"/>
    <mergeCell ref="BD57:BS57"/>
    <mergeCell ref="BT57:DL57"/>
    <mergeCell ref="DM57:FP57"/>
    <mergeCell ref="A59:FP59"/>
    <mergeCell ref="X61:FP61"/>
    <mergeCell ref="A63:AO63"/>
    <mergeCell ref="AP63:FP63"/>
    <mergeCell ref="A66:G66"/>
    <mergeCell ref="H66:BC66"/>
    <mergeCell ref="BD66:DH66"/>
    <mergeCell ref="BD65:DH65"/>
    <mergeCell ref="A67:G67"/>
    <mergeCell ref="H67:BC67"/>
    <mergeCell ref="BD67:DH67"/>
    <mergeCell ref="A68:G68"/>
    <mergeCell ref="H68:BC68"/>
    <mergeCell ref="BD68:DH68"/>
    <mergeCell ref="X72:FP72"/>
    <mergeCell ref="A74:AO74"/>
    <mergeCell ref="AP74:FP74"/>
    <mergeCell ref="A77:G77"/>
    <mergeCell ref="H77:BC77"/>
    <mergeCell ref="BD77:BS77"/>
    <mergeCell ref="BT77:FP77"/>
    <mergeCell ref="BV91:EK91"/>
    <mergeCell ref="EL91:FP91"/>
    <mergeCell ref="A78:G78"/>
    <mergeCell ref="H78:BC78"/>
    <mergeCell ref="BD78:BS78"/>
    <mergeCell ref="BT78:FP78"/>
    <mergeCell ref="A79:G79"/>
    <mergeCell ref="H79:BC79"/>
    <mergeCell ref="BD79:BS79"/>
    <mergeCell ref="BT79:FP79"/>
    <mergeCell ref="EL92:FP92"/>
    <mergeCell ref="FQ92:GF92"/>
    <mergeCell ref="A82:FP82"/>
    <mergeCell ref="A86:AO86"/>
    <mergeCell ref="AP86:FP86"/>
    <mergeCell ref="A89:FP89"/>
    <mergeCell ref="A91:G91"/>
    <mergeCell ref="H91:AO91"/>
    <mergeCell ref="AP91:BE91"/>
    <mergeCell ref="BF91:BU91"/>
    <mergeCell ref="AP93:BE93"/>
    <mergeCell ref="BF93:BU93"/>
    <mergeCell ref="BV93:EK93"/>
    <mergeCell ref="EL93:FP93"/>
    <mergeCell ref="FQ91:GF91"/>
    <mergeCell ref="A92:G92"/>
    <mergeCell ref="H92:AO92"/>
    <mergeCell ref="AP92:BE92"/>
    <mergeCell ref="BF92:BU92"/>
    <mergeCell ref="BV92:EK92"/>
    <mergeCell ref="FQ93:GF93"/>
    <mergeCell ref="A94:G94"/>
    <mergeCell ref="H94:AO94"/>
    <mergeCell ref="AP94:BE94"/>
    <mergeCell ref="BF94:BU94"/>
    <mergeCell ref="BV94:EK94"/>
    <mergeCell ref="EL94:FP94"/>
    <mergeCell ref="FQ94:GF94"/>
    <mergeCell ref="A93:G93"/>
    <mergeCell ref="H93:AO93"/>
    <mergeCell ref="A99:AO99"/>
    <mergeCell ref="AP99:EK99"/>
    <mergeCell ref="A102:G102"/>
    <mergeCell ref="H102:AO102"/>
    <mergeCell ref="AP102:BE102"/>
    <mergeCell ref="BF102:BU102"/>
    <mergeCell ref="BV102:EK102"/>
    <mergeCell ref="EL102:FP102"/>
    <mergeCell ref="A103:G103"/>
    <mergeCell ref="H103:AO103"/>
    <mergeCell ref="AP103:BE103"/>
    <mergeCell ref="BF103:BU103"/>
    <mergeCell ref="BV103:EK103"/>
    <mergeCell ref="EL103:FP103"/>
    <mergeCell ref="A104:G104"/>
    <mergeCell ref="H104:AO104"/>
    <mergeCell ref="AP104:BE104"/>
    <mergeCell ref="BF104:BU104"/>
    <mergeCell ref="BV104:EK104"/>
    <mergeCell ref="EL104:FP104"/>
    <mergeCell ref="A105:G105"/>
    <mergeCell ref="H105:AO105"/>
    <mergeCell ref="AP105:BE105"/>
    <mergeCell ref="BF105:BU105"/>
    <mergeCell ref="BV105:EK105"/>
    <mergeCell ref="EL105:FP105"/>
    <mergeCell ref="AP106:BE106"/>
    <mergeCell ref="BF106:BU106"/>
    <mergeCell ref="BV106:EK106"/>
    <mergeCell ref="EL106:FP106"/>
    <mergeCell ref="A107:G107"/>
    <mergeCell ref="H107:AO107"/>
    <mergeCell ref="AP107:BE107"/>
    <mergeCell ref="BF107:BU107"/>
    <mergeCell ref="BV107:EK107"/>
    <mergeCell ref="EL107:FP107"/>
    <mergeCell ref="A113:AO113"/>
    <mergeCell ref="AP113:FP113"/>
    <mergeCell ref="A116:G116"/>
    <mergeCell ref="H116:BC116"/>
    <mergeCell ref="BD116:BS116"/>
    <mergeCell ref="BT116:DQ116"/>
    <mergeCell ref="DR116:EI116"/>
    <mergeCell ref="EJ116:FP116"/>
    <mergeCell ref="H119:BC119"/>
    <mergeCell ref="BD119:BS119"/>
    <mergeCell ref="H120:BC120"/>
    <mergeCell ref="BD120:BS120"/>
    <mergeCell ref="H121:BC121"/>
    <mergeCell ref="BD121:BS121"/>
    <mergeCell ref="AP124:FP124"/>
    <mergeCell ref="BT132:DP132"/>
    <mergeCell ref="H133:BS133"/>
    <mergeCell ref="A135:FP135"/>
    <mergeCell ref="A137:AO137"/>
    <mergeCell ref="AP137:EK137"/>
    <mergeCell ref="DR132:EI132"/>
    <mergeCell ref="EJ132:FP132"/>
    <mergeCell ref="BT133:DQ133"/>
    <mergeCell ref="DR133:EI133"/>
    <mergeCell ref="A139:G139"/>
    <mergeCell ref="H139:BC139"/>
    <mergeCell ref="BD139:BS139"/>
    <mergeCell ref="BT139:DQ139"/>
    <mergeCell ref="DR139:EI139"/>
    <mergeCell ref="EJ139:FP139"/>
    <mergeCell ref="A140:G140"/>
    <mergeCell ref="H140:BC140"/>
    <mergeCell ref="BD140:BS140"/>
    <mergeCell ref="BT140:DQ140"/>
    <mergeCell ref="DR140:EI140"/>
    <mergeCell ref="EJ140:FP140"/>
    <mergeCell ref="A141:G141"/>
    <mergeCell ref="H141:BC141"/>
    <mergeCell ref="BD141:BS141"/>
    <mergeCell ref="BT141:DQ141"/>
    <mergeCell ref="DR141:EI141"/>
    <mergeCell ref="EJ141:FP141"/>
    <mergeCell ref="A142:G142"/>
    <mergeCell ref="H142:BC142"/>
    <mergeCell ref="BD142:BS142"/>
    <mergeCell ref="BT142:DQ142"/>
    <mergeCell ref="DR142:EI142"/>
    <mergeCell ref="EJ142:FP142"/>
    <mergeCell ref="A143:G143"/>
    <mergeCell ref="H143:BC143"/>
    <mergeCell ref="BD143:BS143"/>
    <mergeCell ref="BT143:DQ143"/>
    <mergeCell ref="DR143:EI143"/>
    <mergeCell ref="EJ143:FP143"/>
    <mergeCell ref="A144:G144"/>
    <mergeCell ref="H144:BC144"/>
    <mergeCell ref="BD144:BS144"/>
    <mergeCell ref="BT144:DQ144"/>
    <mergeCell ref="DR144:EI144"/>
    <mergeCell ref="EJ144:FP144"/>
    <mergeCell ref="A145:G145"/>
    <mergeCell ref="H145:BC145"/>
    <mergeCell ref="BD145:BS145"/>
    <mergeCell ref="BT145:DQ145"/>
    <mergeCell ref="DR145:EI145"/>
    <mergeCell ref="EJ145:FP145"/>
    <mergeCell ref="EJ147:FP147"/>
    <mergeCell ref="A146:G146"/>
    <mergeCell ref="H146:BC146"/>
    <mergeCell ref="BD146:BS146"/>
    <mergeCell ref="BT146:DQ146"/>
    <mergeCell ref="DR146:EI146"/>
    <mergeCell ref="EJ146:FP146"/>
    <mergeCell ref="A150:BC150"/>
    <mergeCell ref="CU150:EI150"/>
    <mergeCell ref="A152:BC152"/>
    <mergeCell ref="CU152:EI152"/>
    <mergeCell ref="A147:G147"/>
    <mergeCell ref="H147:BC147"/>
    <mergeCell ref="BD147:BS147"/>
    <mergeCell ref="BT147:DQ147"/>
    <mergeCell ref="DR147:EI147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5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80" max="18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Мотолыгина Наталья Михайловна</cp:lastModifiedBy>
  <cp:lastPrinted>2019-01-04T11:08:27Z</cp:lastPrinted>
  <dcterms:created xsi:type="dcterms:W3CDTF">2008-10-01T13:21:49Z</dcterms:created>
  <dcterms:modified xsi:type="dcterms:W3CDTF">2019-01-04T11:08:28Z</dcterms:modified>
  <cp:category/>
  <cp:version/>
  <cp:contentType/>
  <cp:contentStatus/>
</cp:coreProperties>
</file>